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mf365-my.sharepoint.com/personal/florczykowskak_forte_com_pl/Documents/Dokumenty/Marketing/Komunikacja_2025/08_Strona www/Podstawowe dane finansowe/Dane po 2Q 2025_2026/"/>
    </mc:Choice>
  </mc:AlternateContent>
  <xr:revisionPtr revIDLastSave="15" documentId="8_{61635214-918B-41F9-A099-9A4671C69D91}" xr6:coauthVersionLast="47" xr6:coauthVersionMax="47" xr10:uidLastSave="{23BFE3BF-9D16-4B8B-B3B3-BEFD20A69F99}"/>
  <bookViews>
    <workbookView xWindow="-28920" yWindow="-120" windowWidth="29040" windowHeight="17520" tabRatio="734" xr2:uid="{3E320B17-9151-4483-8E54-08CE6C4FF4E3}"/>
  </bookViews>
  <sheets>
    <sheet name="Raport kwartalny EUR" sheetId="6" r:id="rId1"/>
    <sheet name="Raport kwartalny PLN" sheetId="5" r:id="rId2"/>
    <sheet name="Raport półroczny EUR" sheetId="4" r:id="rId3"/>
    <sheet name="Raport półroczny PLN" sheetId="3" r:id="rId4"/>
    <sheet name="Raport roczny EUR" sheetId="2" r:id="rId5"/>
    <sheet name="Raport roczny PLN" sheetId="1" r:id="rId6"/>
    <sheet name="kursy walut" sheetId="7"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 i="6" l="1"/>
  <c r="F29" i="5"/>
  <c r="F26" i="5"/>
  <c r="F24" i="5"/>
  <c r="G24" i="5"/>
  <c r="E24" i="5"/>
  <c r="F22" i="5"/>
  <c r="E22" i="5"/>
  <c r="F28" i="5" l="1"/>
  <c r="F27" i="5"/>
  <c r="G29" i="5"/>
  <c r="G28" i="5"/>
  <c r="G27" i="5"/>
  <c r="G26" i="5"/>
  <c r="G22" i="5"/>
  <c r="I24" i="6"/>
  <c r="J24" i="6"/>
  <c r="K24" i="6"/>
  <c r="H24" i="6"/>
  <c r="F22" i="1"/>
  <c r="F17" i="1"/>
</calcChain>
</file>

<file path=xl/sharedStrings.xml><?xml version="1.0" encoding="utf-8"?>
<sst xmlns="http://schemas.openxmlformats.org/spreadsheetml/2006/main" count="254" uniqueCount="89">
  <si>
    <t>EBIT</t>
  </si>
  <si>
    <t>EBITDA</t>
  </si>
  <si>
    <t>I H 2021</t>
  </si>
  <si>
    <t>II H 2020</t>
  </si>
  <si>
    <t>I H 2020</t>
  </si>
  <si>
    <t>II H 2019</t>
  </si>
  <si>
    <t>I H 2019</t>
  </si>
  <si>
    <t>II Q 2021</t>
  </si>
  <si>
    <t>I Q 2021</t>
  </si>
  <si>
    <t>IV Q 2020</t>
  </si>
  <si>
    <t>III Q 2020</t>
  </si>
  <si>
    <t>III Q 2021</t>
  </si>
  <si>
    <t>II Q 2020</t>
  </si>
  <si>
    <t>I Q 2020</t>
  </si>
  <si>
    <t>IV Q 2019</t>
  </si>
  <si>
    <t>III Q 2019</t>
  </si>
  <si>
    <t>II Q 2019</t>
  </si>
  <si>
    <t>I Q 2019</t>
  </si>
  <si>
    <t>data</t>
  </si>
  <si>
    <t>1 EUR</t>
  </si>
  <si>
    <t>1EUR</t>
  </si>
  <si>
    <t>IV Q 2021</t>
  </si>
  <si>
    <t>II H 2021</t>
  </si>
  <si>
    <t>I Q 2022</t>
  </si>
  <si>
    <t>II Q 2022</t>
  </si>
  <si>
    <t>III Q 2022</t>
  </si>
  <si>
    <t>IV Q 2022</t>
  </si>
  <si>
    <t>I H 2023 (04-09.2023)</t>
  </si>
  <si>
    <t>II Q 2023 (07-09.2023)</t>
  </si>
  <si>
    <t>I Q 2023 (04-06.2023)</t>
  </si>
  <si>
    <t>V Q 2022 (01-03.2023)*</t>
  </si>
  <si>
    <t>III Q 2023 (10-12.2023)</t>
  </si>
  <si>
    <t>IV Q 2023 (1-3.2024)</t>
  </si>
  <si>
    <t>I H 2023 (10.2023-03.2024)</t>
  </si>
  <si>
    <t>I H 2022  (01-06.2022)</t>
  </si>
  <si>
    <t>12 m-cy 2022 01.01.2022-31.12.2022</t>
  </si>
  <si>
    <t>I Q 2024 (04-06.2024)</t>
  </si>
  <si>
    <t>II Q 2024 (7-09.2024)</t>
  </si>
  <si>
    <t>II Q 2024 (07-09.2024)</t>
  </si>
  <si>
    <t>III Q 2024 (10-12.2024)</t>
  </si>
  <si>
    <t>12 m-cy 2024 01.04.2024-31.03.2025</t>
  </si>
  <si>
    <t>12 m-cy 2023 01.04.2023-31.03.2024*</t>
  </si>
  <si>
    <t>* przekształcone</t>
  </si>
  <si>
    <t>I H 2024 (04-09.2024)</t>
  </si>
  <si>
    <t>II H 2024 (10.24-03.25)</t>
  </si>
  <si>
    <t>II H 2023 (10.24-03.25)</t>
  </si>
  <si>
    <t>I H 2024 (04-09.24)</t>
  </si>
  <si>
    <t>I H 2023 (10.23-03.24)</t>
  </si>
  <si>
    <t>I H 2023 (04-09.23)</t>
  </si>
  <si>
    <t>II H 2022 (07.22-03.23)</t>
  </si>
  <si>
    <t>IV Q 2024 (01-03.2025)</t>
  </si>
  <si>
    <t>I Q 2025 (04-06.25)</t>
  </si>
  <si>
    <t>IV Q 2024 (01-03.25)</t>
  </si>
  <si>
    <t>III Q 2024 (10-12.24)</t>
  </si>
  <si>
    <t>I H 2025 (04-09.25)</t>
  </si>
  <si>
    <t>II Q 2025 (07-09.25)</t>
  </si>
  <si>
    <t>I H 2022  (01-06.22)</t>
  </si>
  <si>
    <t>15 m-cy 2022 01.01.2022-31.03.2023</t>
  </si>
  <si>
    <t>KONSOLIDIERTER VIERTELJAHRESABSCHLUSS IN TSD.  EUR</t>
  </si>
  <si>
    <t>Nettoerträge aus dem Vertrieb von Produkten, Waren, Material und Dienstleistungen</t>
  </si>
  <si>
    <t>Bruttogewinn aus dem Vertrieb</t>
  </si>
  <si>
    <t>Ergebnis der gewöhnlichen Geschäftstätigkeit</t>
  </si>
  <si>
    <t>Vorsteuergewinn (-verlust)</t>
  </si>
  <si>
    <t>Den Aktionären des Mutterunternehmens zurechenbarer Gewinn (Verlust) im Berichtszeitraum</t>
  </si>
  <si>
    <t>Gewinn (Verlust) des Zeitraums</t>
  </si>
  <si>
    <t>Aktienanzahl (Stückzahl)</t>
  </si>
  <si>
    <t>Den Aktionären des Mutterunternehmens zurechenbarer Gewinn (Verlust) je eine Stammaktie (in PLN/EUR)</t>
  </si>
  <si>
    <t>Netto Cash-Flow aus der gewöhnlichen Geschäftstätigkeit</t>
  </si>
  <si>
    <t>Netto Cash-Flow aus der Investitionstätigkeit</t>
  </si>
  <si>
    <t>Netto Cash-Flow aus der Finanztätigkeit</t>
  </si>
  <si>
    <t>Nettozunahme/-abnahme von Zahlungsmitteln und Zahlungsmitteläquivalenten</t>
  </si>
  <si>
    <t>Gesamtvermögen</t>
  </si>
  <si>
    <t>Gesamtverbindlichkeiten</t>
  </si>
  <si>
    <t>Langfristige Verbindlichkeiten</t>
  </si>
  <si>
    <t>Kurzfristige Verbindlichkeiten</t>
  </si>
  <si>
    <t>Eigenkapital (den Aktionären des Mutterunternehmens zurechenbar)</t>
  </si>
  <si>
    <t>Grundkapital</t>
  </si>
  <si>
    <t>Buchwert je eine Aktie (in PLN/EUR)</t>
  </si>
  <si>
    <t>Handelsspanne in %</t>
  </si>
  <si>
    <t>Nettoumsatzrentabilität %</t>
  </si>
  <si>
    <t>Eigenkapitalrentabilität (ROE) Nettogewinn/Eigenkapital</t>
  </si>
  <si>
    <t>Gesamtkapitalrentabilität (ROA) Nettogewinn/Gesamtkapital</t>
  </si>
  <si>
    <t>* Zeitraum vom 01.01.2023 bis zum 31.03.2023, der sich aus einem Übergangshaushaltsjahr von 15 Monaten ergibt</t>
  </si>
  <si>
    <t>KONSOLIDIERTER VIERTELJAHRESABSCHLUSS IN TSD.  PLN</t>
  </si>
  <si>
    <t>KONSOLIDIERTER HALBJAHRESBERICHT IN TAUSEND  EUR</t>
  </si>
  <si>
    <t>KONSOLIDIERTER HALBJAHRESBERICHT IN TAUSEND PLN</t>
  </si>
  <si>
    <t>KONSOLIDIERTER JAHRESBERICHT IN TAUSEND EUR</t>
  </si>
  <si>
    <t>KONSOLIDIERTER JAHRESBERICHT IN TAUSEND PLN</t>
  </si>
  <si>
    <t>*Die Hauptversammlung der Fabryka Mebli „FORTE“ S.A. hat am 16.06.2021 einen Beschluss gefasst, auf dessen Grundlage das Geschäfts- und Steuerjahr so geändert wurde, dass es letztlich vom 1. April bis zum 31. März des folgenden Kalenderjahres dauert. Infolge dieses Beschlusses wurde das am 1. Januar 2022 begonnene Wirtschafts- und Steuerjahr übergangsweise auf 15 Monate, d.h. bis zum 31. März 2023, ausgedehnt. Das erste Zielgeschäftsjahr der Gruppe begann am 1. April 2023 und wird bis zum 31. März 2024 dauern.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</si>
</sst>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_ ;\-#,##0\ "/>
    <numFmt numFmtId="166" formatCode="0.0000"/>
    <numFmt numFmtId="167" formatCode="yyyymmdd"/>
    <numFmt numFmtId="168" formatCode="#0.0000"/>
    <numFmt numFmtId="169" formatCode="#,##0.000"/>
    <numFmt numFmtId="170" formatCode="#,##0.0"/>
  </numFmts>
  <fonts count="14" x14ac:knownFonts="1">
    <font>
      <sz val="11"/>
      <color theme="1"/>
      <name val="Calibri"/>
      <family val="2"/>
      <charset val="238"/>
      <scheme val="minor"/>
    </font>
    <font>
      <sz val="10"/>
      <name val="Arial"/>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0"/>
      <name val="Calibri"/>
      <family val="2"/>
      <charset val="238"/>
      <scheme val="minor"/>
    </font>
    <font>
      <i/>
      <sz val="8"/>
      <color theme="1"/>
      <name val="Calibri"/>
      <family val="2"/>
      <charset val="238"/>
      <scheme val="minor"/>
    </font>
    <font>
      <sz val="8"/>
      <color theme="1"/>
      <name val="Calibri"/>
      <family val="2"/>
      <charset val="238"/>
      <scheme val="minor"/>
    </font>
    <font>
      <b/>
      <i/>
      <sz val="8"/>
      <color theme="1"/>
      <name val="Calibri"/>
      <family val="2"/>
      <charset val="238"/>
      <scheme val="minor"/>
    </font>
    <font>
      <sz val="11"/>
      <color theme="1"/>
      <name val="Calibri"/>
      <family val="2"/>
      <charset val="238"/>
      <scheme val="minor"/>
    </font>
    <font>
      <b/>
      <sz val="11"/>
      <name val="Calibri"/>
      <family val="2"/>
      <charset val="238"/>
      <scheme val="minor"/>
    </font>
    <font>
      <i/>
      <sz val="11"/>
      <color theme="1"/>
      <name val="Calibri"/>
      <family val="2"/>
      <charset val="238"/>
      <scheme val="minor"/>
    </font>
    <font>
      <i/>
      <sz val="11"/>
      <name val="Calibri"/>
      <family val="2"/>
      <charset val="238"/>
      <scheme val="minor"/>
    </font>
    <font>
      <sz val="9"/>
      <color theme="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E86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3">
    <xf numFmtId="0" fontId="0" fillId="0" borderId="0"/>
    <xf numFmtId="0" fontId="1" fillId="0" borderId="0" applyNumberFormat="0" applyFont="0" applyFill="0" applyBorder="0" applyAlignment="0" applyProtection="0"/>
    <xf numFmtId="9" fontId="9" fillId="0" borderId="0" applyFont="0" applyFill="0" applyBorder="0" applyAlignment="0" applyProtection="0"/>
  </cellStyleXfs>
  <cellXfs count="259">
    <xf numFmtId="0" fontId="0" fillId="0" borderId="0" xfId="0"/>
    <xf numFmtId="0" fontId="2" fillId="0" borderId="1" xfId="0" applyFont="1" applyBorder="1"/>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0" fillId="2" borderId="0" xfId="0" applyFill="1"/>
    <xf numFmtId="3" fontId="4" fillId="0" borderId="1" xfId="0" applyNumberFormat="1" applyFont="1" applyBorder="1"/>
    <xf numFmtId="3" fontId="0" fillId="0" borderId="0" xfId="0" applyNumberFormat="1"/>
    <xf numFmtId="3" fontId="4" fillId="2" borderId="1" xfId="0" applyNumberFormat="1" applyFont="1" applyFill="1" applyBorder="1"/>
    <xf numFmtId="164" fontId="4" fillId="2" borderId="1" xfId="0" applyNumberFormat="1" applyFont="1" applyFill="1" applyBorder="1"/>
    <xf numFmtId="3" fontId="0" fillId="2" borderId="0" xfId="0" applyNumberFormat="1" applyFill="1"/>
    <xf numFmtId="4" fontId="0" fillId="0" borderId="0" xfId="0" applyNumberFormat="1"/>
    <xf numFmtId="0" fontId="2" fillId="3" borderId="1" xfId="0" applyFont="1" applyFill="1" applyBorder="1"/>
    <xf numFmtId="0" fontId="2" fillId="4" borderId="1" xfId="0" applyFont="1" applyFill="1" applyBorder="1"/>
    <xf numFmtId="0" fontId="2" fillId="5" borderId="1" xfId="0" applyFont="1" applyFill="1" applyBorder="1"/>
    <xf numFmtId="0" fontId="2" fillId="2" borderId="1" xfId="0" applyFont="1" applyFill="1" applyBorder="1" applyAlignment="1">
      <alignment vertical="center"/>
    </xf>
    <xf numFmtId="3" fontId="3" fillId="0" borderId="0" xfId="0" applyNumberFormat="1" applyFont="1"/>
    <xf numFmtId="0" fontId="3" fillId="0" borderId="0" xfId="0" applyFont="1"/>
    <xf numFmtId="0" fontId="6" fillId="0" borderId="0" xfId="0" applyFont="1" applyAlignment="1">
      <alignment horizontal="right" vertical="center"/>
    </xf>
    <xf numFmtId="3" fontId="7" fillId="0" borderId="0" xfId="0" applyNumberFormat="1" applyFont="1"/>
    <xf numFmtId="0" fontId="7" fillId="0" borderId="0" xfId="0" applyFont="1"/>
    <xf numFmtId="0" fontId="6" fillId="0" borderId="0" xfId="0" applyFont="1"/>
    <xf numFmtId="0" fontId="8" fillId="0" borderId="0" xfId="0" applyFont="1"/>
    <xf numFmtId="3" fontId="6" fillId="0" borderId="0" xfId="0" applyNumberFormat="1" applyFont="1"/>
    <xf numFmtId="4" fontId="6" fillId="0" borderId="0" xfId="0" applyNumberFormat="1" applyFont="1"/>
    <xf numFmtId="0" fontId="0" fillId="0" borderId="3" xfId="0" applyBorder="1"/>
    <xf numFmtId="0" fontId="0" fillId="2" borderId="3" xfId="0" applyFill="1" applyBorder="1"/>
    <xf numFmtId="166" fontId="0" fillId="2" borderId="3" xfId="0" applyNumberFormat="1" applyFill="1" applyBorder="1"/>
    <xf numFmtId="166" fontId="0" fillId="0" borderId="3" xfId="0" applyNumberFormat="1" applyBorder="1"/>
    <xf numFmtId="0" fontId="0" fillId="0" borderId="5" xfId="0" applyBorder="1"/>
    <xf numFmtId="166" fontId="0" fillId="0" borderId="0" xfId="0" applyNumberFormat="1"/>
    <xf numFmtId="0" fontId="0" fillId="2" borderId="5" xfId="0" applyFill="1" applyBorder="1"/>
    <xf numFmtId="0" fontId="1" fillId="0" borderId="5" xfId="1" applyNumberFormat="1" applyFont="1" applyFill="1" applyBorder="1" applyAlignment="1">
      <alignment horizontal="center"/>
    </xf>
    <xf numFmtId="167" fontId="1" fillId="0" borderId="5" xfId="1" applyNumberFormat="1" applyFont="1" applyFill="1" applyBorder="1" applyAlignment="1"/>
    <xf numFmtId="168" fontId="1" fillId="0" borderId="5" xfId="1" applyNumberFormat="1" applyFont="1" applyFill="1" applyBorder="1" applyAlignment="1"/>
    <xf numFmtId="3" fontId="3" fillId="0" borderId="1" xfId="0" applyNumberFormat="1" applyFont="1" applyBorder="1"/>
    <xf numFmtId="0" fontId="3" fillId="0" borderId="5" xfId="0" applyFont="1" applyBorder="1"/>
    <xf numFmtId="4" fontId="4" fillId="0" borderId="1" xfId="0" applyNumberFormat="1" applyFont="1" applyBorder="1"/>
    <xf numFmtId="0" fontId="4" fillId="2" borderId="5" xfId="0" applyFont="1" applyFill="1" applyBorder="1" applyAlignment="1">
      <alignment vertical="center"/>
    </xf>
    <xf numFmtId="3" fontId="4" fillId="2" borderId="5" xfId="0" applyNumberFormat="1" applyFont="1" applyFill="1" applyBorder="1"/>
    <xf numFmtId="4" fontId="4" fillId="2" borderId="1" xfId="0" applyNumberFormat="1" applyFont="1" applyFill="1" applyBorder="1"/>
    <xf numFmtId="0" fontId="4" fillId="0" borderId="1" xfId="0" applyFont="1" applyBorder="1"/>
    <xf numFmtId="0" fontId="2" fillId="4" borderId="5" xfId="0" applyFont="1" applyFill="1" applyBorder="1"/>
    <xf numFmtId="164" fontId="0" fillId="0" borderId="4" xfId="2" applyNumberFormat="1" applyFont="1" applyFill="1" applyBorder="1" applyAlignment="1">
      <alignment horizontal="right" vertical="center"/>
    </xf>
    <xf numFmtId="164" fontId="0" fillId="0" borderId="5" xfId="2" applyNumberFormat="1" applyFont="1" applyFill="1" applyBorder="1" applyAlignment="1">
      <alignment vertical="center"/>
    </xf>
    <xf numFmtId="164" fontId="0" fillId="0" borderId="0" xfId="2" applyNumberFormat="1" applyFont="1"/>
    <xf numFmtId="164" fontId="0" fillId="0" borderId="5" xfId="2" applyNumberFormat="1" applyFont="1" applyBorder="1" applyAlignment="1">
      <alignment vertical="center"/>
    </xf>
    <xf numFmtId="164" fontId="0" fillId="0" borderId="5" xfId="2" applyNumberFormat="1" applyFont="1" applyFill="1" applyBorder="1" applyAlignment="1">
      <alignment horizontal="right" vertical="center"/>
    </xf>
    <xf numFmtId="164" fontId="0" fillId="0" borderId="5" xfId="2" applyNumberFormat="1" applyFont="1" applyBorder="1" applyAlignment="1">
      <alignment horizontal="right" vertical="center"/>
    </xf>
    <xf numFmtId="164" fontId="0" fillId="0" borderId="4" xfId="2" applyNumberFormat="1" applyFont="1" applyBorder="1" applyAlignment="1">
      <alignment horizontal="right" vertical="center"/>
    </xf>
    <xf numFmtId="10" fontId="0" fillId="0" borderId="5" xfId="2" applyNumberFormat="1" applyFont="1" applyBorder="1" applyAlignment="1">
      <alignment horizontal="right" vertical="center"/>
    </xf>
    <xf numFmtId="164" fontId="0" fillId="0" borderId="4" xfId="2" applyNumberFormat="1" applyFont="1" applyBorder="1" applyAlignment="1">
      <alignment vertical="center"/>
    </xf>
    <xf numFmtId="0" fontId="4" fillId="0" borderId="0" xfId="0" applyFont="1" applyAlignment="1">
      <alignment horizontal="right" vertical="center"/>
    </xf>
    <xf numFmtId="3" fontId="4" fillId="0" borderId="4" xfId="0" applyNumberFormat="1" applyFont="1" applyBorder="1" applyAlignment="1">
      <alignment horizontal="right"/>
    </xf>
    <xf numFmtId="3" fontId="4" fillId="0" borderId="4" xfId="0" applyNumberFormat="1" applyFont="1" applyBorder="1" applyAlignment="1">
      <alignment horizontal="right" vertical="center"/>
    </xf>
    <xf numFmtId="164" fontId="4" fillId="2" borderId="5" xfId="2" applyNumberFormat="1" applyFont="1" applyFill="1" applyBorder="1" applyAlignment="1">
      <alignment vertical="center"/>
    </xf>
    <xf numFmtId="164" fontId="4" fillId="2" borderId="5" xfId="0" applyNumberFormat="1" applyFont="1" applyFill="1" applyBorder="1"/>
    <xf numFmtId="0" fontId="4" fillId="0" borderId="0" xfId="0" applyFont="1"/>
    <xf numFmtId="0" fontId="4" fillId="0" borderId="4" xfId="0" applyFont="1" applyBorder="1"/>
    <xf numFmtId="10" fontId="0" fillId="0" borderId="5" xfId="2" applyNumberFormat="1" applyFont="1" applyBorder="1" applyAlignment="1">
      <alignment vertical="center"/>
    </xf>
    <xf numFmtId="0" fontId="0" fillId="0" borderId="2" xfId="0" applyBorder="1"/>
    <xf numFmtId="0" fontId="0" fillId="0" borderId="0" xfId="0" applyAlignment="1">
      <alignment horizontal="right"/>
    </xf>
    <xf numFmtId="3" fontId="0" fillId="0" borderId="1" xfId="0" applyNumberFormat="1" applyBorder="1"/>
    <xf numFmtId="1" fontId="0" fillId="2" borderId="1" xfId="0" applyNumberFormat="1" applyFill="1" applyBorder="1"/>
    <xf numFmtId="1" fontId="0" fillId="0" borderId="5" xfId="0" applyNumberFormat="1" applyBorder="1"/>
    <xf numFmtId="3" fontId="0" fillId="0" borderId="5" xfId="0" applyNumberFormat="1" applyBorder="1"/>
    <xf numFmtId="0" fontId="0" fillId="0" borderId="1" xfId="0" applyBorder="1"/>
    <xf numFmtId="3" fontId="0" fillId="2" borderId="1" xfId="0" applyNumberFormat="1" applyFill="1" applyBorder="1"/>
    <xf numFmtId="4" fontId="0" fillId="0" borderId="1" xfId="0" applyNumberFormat="1" applyBorder="1"/>
    <xf numFmtId="2" fontId="0" fillId="0" borderId="5" xfId="0" applyNumberFormat="1" applyBorder="1"/>
    <xf numFmtId="4" fontId="0" fillId="0" borderId="5" xfId="0" applyNumberFormat="1" applyBorder="1"/>
    <xf numFmtId="1" fontId="0" fillId="0" borderId="1" xfId="0" applyNumberFormat="1" applyBorder="1"/>
    <xf numFmtId="4" fontId="0" fillId="2" borderId="1" xfId="0" applyNumberFormat="1" applyFill="1" applyBorder="1"/>
    <xf numFmtId="2" fontId="0" fillId="2" borderId="1" xfId="0" applyNumberFormat="1" applyFill="1" applyBorder="1"/>
    <xf numFmtId="2" fontId="0" fillId="0" borderId="1" xfId="0" applyNumberFormat="1" applyBorder="1"/>
    <xf numFmtId="3" fontId="0" fillId="0" borderId="4" xfId="0" applyNumberFormat="1" applyBorder="1"/>
    <xf numFmtId="0" fontId="0" fillId="0" borderId="5" xfId="0" applyBorder="1" applyAlignment="1">
      <alignment horizontal="right"/>
    </xf>
    <xf numFmtId="3" fontId="0" fillId="0" borderId="5" xfId="0" applyNumberFormat="1" applyBorder="1" applyAlignment="1">
      <alignment horizontal="right"/>
    </xf>
    <xf numFmtId="3" fontId="0" fillId="0" borderId="4" xfId="0" applyNumberFormat="1" applyBorder="1" applyAlignment="1">
      <alignment horizontal="right"/>
    </xf>
    <xf numFmtId="3" fontId="0" fillId="0" borderId="4" xfId="0" applyNumberFormat="1" applyBorder="1" applyAlignment="1">
      <alignment vertical="center"/>
    </xf>
    <xf numFmtId="3" fontId="0" fillId="0" borderId="5" xfId="0" applyNumberFormat="1" applyBorder="1" applyAlignment="1">
      <alignment horizontal="right" vertical="center"/>
    </xf>
    <xf numFmtId="3" fontId="0" fillId="0" borderId="5" xfId="0" applyNumberFormat="1" applyBorder="1" applyAlignment="1">
      <alignment vertical="center"/>
    </xf>
    <xf numFmtId="3" fontId="0" fillId="0" borderId="4" xfId="0" applyNumberFormat="1" applyBorder="1" applyAlignment="1">
      <alignment horizontal="right" vertical="center"/>
    </xf>
    <xf numFmtId="0" fontId="0" fillId="2" borderId="5" xfId="0" applyFill="1" applyBorder="1" applyAlignment="1">
      <alignment vertical="center"/>
    </xf>
    <xf numFmtId="3" fontId="0" fillId="2" borderId="5" xfId="0" applyNumberFormat="1" applyFill="1" applyBorder="1" applyAlignment="1">
      <alignment vertical="center"/>
    </xf>
    <xf numFmtId="1" fontId="0" fillId="2" borderId="5" xfId="0" applyNumberFormat="1" applyFill="1" applyBorder="1" applyAlignment="1">
      <alignment vertical="center"/>
    </xf>
    <xf numFmtId="3" fontId="0" fillId="2" borderId="5" xfId="0" applyNumberFormat="1" applyFill="1" applyBorder="1"/>
    <xf numFmtId="164" fontId="0" fillId="2" borderId="1" xfId="0" applyNumberFormat="1" applyFill="1" applyBorder="1"/>
    <xf numFmtId="164" fontId="0" fillId="2" borderId="5" xfId="0" applyNumberFormat="1" applyFill="1" applyBorder="1"/>
    <xf numFmtId="1" fontId="0" fillId="0" borderId="0" xfId="0" applyNumberFormat="1"/>
    <xf numFmtId="3" fontId="4" fillId="0" borderId="5" xfId="0" applyNumberFormat="1" applyFont="1" applyBorder="1"/>
    <xf numFmtId="3" fontId="4" fillId="0" borderId="5" xfId="0" applyNumberFormat="1" applyFont="1" applyBorder="1" applyAlignment="1">
      <alignment horizontal="right"/>
    </xf>
    <xf numFmtId="3" fontId="4" fillId="0" borderId="4" xfId="0" applyNumberFormat="1" applyFont="1" applyBorder="1"/>
    <xf numFmtId="1" fontId="4" fillId="2" borderId="2" xfId="0" applyNumberFormat="1" applyFont="1" applyFill="1" applyBorder="1"/>
    <xf numFmtId="4" fontId="4" fillId="0" borderId="5" xfId="0" applyNumberFormat="1" applyFont="1" applyBorder="1" applyAlignment="1">
      <alignment wrapText="1"/>
    </xf>
    <xf numFmtId="0" fontId="4" fillId="0" borderId="5" xfId="0" applyFont="1" applyBorder="1" applyAlignment="1">
      <alignment horizontal="right" wrapText="1"/>
    </xf>
    <xf numFmtId="4" fontId="4" fillId="2" borderId="5" xfId="0" applyNumberFormat="1" applyFont="1" applyFill="1" applyBorder="1" applyAlignment="1">
      <alignment horizontal="right" wrapText="1"/>
    </xf>
    <xf numFmtId="4" fontId="4" fillId="2" borderId="5" xfId="0" applyNumberFormat="1" applyFont="1" applyFill="1" applyBorder="1" applyAlignment="1">
      <alignment wrapText="1"/>
    </xf>
    <xf numFmtId="2" fontId="4" fillId="2" borderId="2" xfId="0" applyNumberFormat="1" applyFont="1" applyFill="1" applyBorder="1"/>
    <xf numFmtId="3" fontId="4" fillId="0" borderId="5" xfId="0" applyNumberFormat="1" applyFont="1" applyBorder="1" applyAlignment="1">
      <alignment wrapText="1"/>
    </xf>
    <xf numFmtId="3" fontId="4" fillId="0" borderId="5" xfId="0" applyNumberFormat="1" applyFont="1" applyBorder="1" applyAlignment="1">
      <alignment horizontal="right" wrapText="1"/>
    </xf>
    <xf numFmtId="169" fontId="4" fillId="0" borderId="5" xfId="0" applyNumberFormat="1" applyFont="1" applyBorder="1" applyAlignment="1">
      <alignment wrapText="1"/>
    </xf>
    <xf numFmtId="0" fontId="4" fillId="2" borderId="2" xfId="0" applyFont="1" applyFill="1" applyBorder="1"/>
    <xf numFmtId="3" fontId="4" fillId="2" borderId="5" xfId="0" applyNumberFormat="1" applyFont="1" applyFill="1" applyBorder="1" applyAlignment="1">
      <alignment horizontal="right"/>
    </xf>
    <xf numFmtId="3" fontId="4" fillId="2" borderId="2" xfId="0" applyNumberFormat="1" applyFont="1" applyFill="1" applyBorder="1"/>
    <xf numFmtId="4" fontId="4" fillId="0" borderId="4" xfId="0" applyNumberFormat="1" applyFont="1" applyBorder="1"/>
    <xf numFmtId="0" fontId="4" fillId="0" borderId="5" xfId="0" applyFont="1" applyBorder="1" applyAlignment="1">
      <alignment horizontal="right"/>
    </xf>
    <xf numFmtId="4" fontId="4" fillId="0" borderId="5" xfId="0" applyNumberFormat="1" applyFont="1" applyBorder="1" applyAlignment="1">
      <alignment horizontal="right"/>
    </xf>
    <xf numFmtId="4" fontId="4" fillId="0" borderId="5" xfId="0" applyNumberFormat="1" applyFont="1" applyBorder="1"/>
    <xf numFmtId="4" fontId="4" fillId="0" borderId="4" xfId="0" applyNumberFormat="1" applyFont="1" applyBorder="1" applyAlignment="1">
      <alignment horizontal="right"/>
    </xf>
    <xf numFmtId="4" fontId="4" fillId="2" borderId="2" xfId="0" applyNumberFormat="1" applyFont="1" applyFill="1" applyBorder="1"/>
    <xf numFmtId="3" fontId="0" fillId="0" borderId="2" xfId="0" applyNumberFormat="1" applyBorder="1" applyAlignment="1">
      <alignment vertical="center"/>
    </xf>
    <xf numFmtId="3" fontId="0" fillId="0" borderId="1" xfId="0" applyNumberFormat="1" applyBorder="1" applyAlignment="1">
      <alignment vertical="center"/>
    </xf>
    <xf numFmtId="164" fontId="0" fillId="0" borderId="2" xfId="0" applyNumberFormat="1" applyBorder="1" applyAlignment="1">
      <alignment vertical="center"/>
    </xf>
    <xf numFmtId="164" fontId="0" fillId="0" borderId="1" xfId="0" applyNumberFormat="1" applyBorder="1"/>
    <xf numFmtId="164" fontId="0" fillId="0" borderId="0" xfId="0" applyNumberFormat="1"/>
    <xf numFmtId="3" fontId="4" fillId="0" borderId="6" xfId="0" applyNumberFormat="1" applyFont="1" applyBorder="1" applyAlignment="1">
      <alignment horizontal="right"/>
    </xf>
    <xf numFmtId="3" fontId="4" fillId="0" borderId="2" xfId="0" applyNumberFormat="1" applyFont="1" applyBorder="1"/>
    <xf numFmtId="4" fontId="4" fillId="0" borderId="5" xfId="0" applyNumberFormat="1" applyFont="1" applyBorder="1" applyAlignment="1">
      <alignment horizontal="right" wrapText="1"/>
    </xf>
    <xf numFmtId="4" fontId="4" fillId="0" borderId="6" xfId="0" applyNumberFormat="1" applyFont="1" applyBorder="1" applyAlignment="1">
      <alignment horizontal="right" wrapText="1"/>
    </xf>
    <xf numFmtId="4" fontId="4" fillId="2" borderId="2" xfId="0" applyNumberFormat="1" applyFont="1" applyFill="1" applyBorder="1" applyAlignment="1">
      <alignment wrapText="1"/>
    </xf>
    <xf numFmtId="4" fontId="4" fillId="2" borderId="1" xfId="0" applyNumberFormat="1" applyFont="1" applyFill="1" applyBorder="1" applyAlignment="1">
      <alignment wrapText="1"/>
    </xf>
    <xf numFmtId="3" fontId="4" fillId="0" borderId="6" xfId="0" applyNumberFormat="1" applyFont="1" applyBorder="1" applyAlignment="1">
      <alignment horizontal="right" wrapText="1"/>
    </xf>
    <xf numFmtId="3" fontId="4" fillId="2" borderId="2" xfId="0" applyNumberFormat="1" applyFont="1" applyFill="1" applyBorder="1" applyAlignment="1">
      <alignment wrapText="1"/>
    </xf>
    <xf numFmtId="3" fontId="4" fillId="2" borderId="6" xfId="0" applyNumberFormat="1" applyFont="1" applyFill="1" applyBorder="1" applyAlignment="1">
      <alignment horizontal="right"/>
    </xf>
    <xf numFmtId="0" fontId="0" fillId="2" borderId="1" xfId="0" applyFill="1" applyBorder="1"/>
    <xf numFmtId="0" fontId="0" fillId="0" borderId="0" xfId="0" applyAlignment="1">
      <alignment horizontal="right" vertical="center"/>
    </xf>
    <xf numFmtId="166" fontId="11" fillId="0" borderId="0" xfId="0" applyNumberFormat="1" applyFont="1"/>
    <xf numFmtId="166" fontId="12" fillId="2" borderId="0" xfId="0" applyNumberFormat="1" applyFont="1" applyFill="1"/>
    <xf numFmtId="3" fontId="0" fillId="2" borderId="1" xfId="0" applyNumberFormat="1" applyFill="1" applyBorder="1" applyAlignment="1">
      <alignment horizontal="right"/>
    </xf>
    <xf numFmtId="3" fontId="4" fillId="0" borderId="8" xfId="0" applyNumberFormat="1" applyFont="1" applyBorder="1" applyAlignment="1">
      <alignment horizontal="right"/>
    </xf>
    <xf numFmtId="4" fontId="4" fillId="0" borderId="8" xfId="0" applyNumberFormat="1" applyFont="1" applyBorder="1" applyAlignment="1">
      <alignment horizontal="right" wrapText="1"/>
    </xf>
    <xf numFmtId="3" fontId="4" fillId="0" borderId="8" xfId="0" applyNumberFormat="1" applyFont="1" applyBorder="1" applyAlignment="1">
      <alignment horizontal="right" wrapText="1"/>
    </xf>
    <xf numFmtId="3" fontId="4" fillId="2" borderId="8" xfId="0" applyNumberFormat="1" applyFont="1" applyFill="1" applyBorder="1" applyAlignment="1">
      <alignment horizontal="right"/>
    </xf>
    <xf numFmtId="0" fontId="0" fillId="0" borderId="4" xfId="0" applyBorder="1"/>
    <xf numFmtId="3" fontId="0" fillId="0" borderId="7" xfId="0" applyNumberFormat="1" applyBorder="1" applyAlignment="1">
      <alignment horizontal="right"/>
    </xf>
    <xf numFmtId="0" fontId="0" fillId="0" borderId="4" xfId="0" applyBorder="1" applyAlignment="1">
      <alignment vertical="center"/>
    </xf>
    <xf numFmtId="165" fontId="4" fillId="2" borderId="1" xfId="0" applyNumberFormat="1" applyFont="1" applyFill="1" applyBorder="1"/>
    <xf numFmtId="0" fontId="4" fillId="0" borderId="5" xfId="0" applyFont="1" applyBorder="1" applyAlignment="1">
      <alignment wrapText="1"/>
    </xf>
    <xf numFmtId="3" fontId="4" fillId="2" borderId="5" xfId="0" applyNumberFormat="1" applyFont="1" applyFill="1" applyBorder="1" applyAlignment="1">
      <alignment horizontal="right" wrapText="1"/>
    </xf>
    <xf numFmtId="0" fontId="4" fillId="2" borderId="5" xfId="0" applyFont="1" applyFill="1" applyBorder="1" applyAlignment="1">
      <alignment wrapText="1"/>
    </xf>
    <xf numFmtId="0" fontId="4" fillId="2" borderId="5" xfId="0" applyFont="1" applyFill="1" applyBorder="1"/>
    <xf numFmtId="165" fontId="4" fillId="0" borderId="5" xfId="0" applyNumberFormat="1" applyFont="1" applyBorder="1"/>
    <xf numFmtId="165" fontId="4" fillId="0" borderId="5" xfId="0" applyNumberFormat="1" applyFont="1" applyBorder="1" applyAlignment="1">
      <alignment wrapText="1"/>
    </xf>
    <xf numFmtId="4" fontId="0" fillId="2" borderId="5" xfId="0" applyNumberFormat="1" applyFill="1" applyBorder="1"/>
    <xf numFmtId="0" fontId="0" fillId="0" borderId="7" xfId="0" applyBorder="1"/>
    <xf numFmtId="0" fontId="0" fillId="0" borderId="5" xfId="0" applyBorder="1" applyAlignment="1">
      <alignment vertical="center"/>
    </xf>
    <xf numFmtId="0" fontId="4" fillId="0" borderId="0" xfId="0" applyFont="1" applyAlignment="1">
      <alignment vertical="center"/>
    </xf>
    <xf numFmtId="0" fontId="4" fillId="0" borderId="5" xfId="0" applyFont="1" applyBorder="1"/>
    <xf numFmtId="3" fontId="4" fillId="2" borderId="1" xfId="0" applyNumberFormat="1" applyFont="1" applyFill="1" applyBorder="1" applyAlignment="1">
      <alignment horizontal="right"/>
    </xf>
    <xf numFmtId="2" fontId="0" fillId="2" borderId="1" xfId="0" applyNumberFormat="1" applyFill="1" applyBorder="1" applyAlignment="1">
      <alignment horizontal="right"/>
    </xf>
    <xf numFmtId="4" fontId="0" fillId="2" borderId="1" xfId="0" applyNumberFormat="1" applyFill="1" applyBorder="1" applyAlignment="1">
      <alignment horizontal="right"/>
    </xf>
    <xf numFmtId="0" fontId="0" fillId="2" borderId="1" xfId="0" applyFill="1" applyBorder="1" applyAlignment="1">
      <alignment horizontal="right"/>
    </xf>
    <xf numFmtId="4" fontId="4" fillId="2" borderId="1" xfId="0" applyNumberFormat="1" applyFont="1" applyFill="1" applyBorder="1" applyAlignment="1">
      <alignment horizontal="right"/>
    </xf>
    <xf numFmtId="0" fontId="0" fillId="0" borderId="4" xfId="0" applyBorder="1" applyAlignment="1">
      <alignment horizontal="right"/>
    </xf>
    <xf numFmtId="0" fontId="4" fillId="0" borderId="4" xfId="0" applyFont="1" applyBorder="1" applyAlignment="1">
      <alignment horizontal="right"/>
    </xf>
    <xf numFmtId="10" fontId="0" fillId="0" borderId="4" xfId="2" applyNumberFormat="1" applyFont="1" applyBorder="1" applyAlignment="1">
      <alignment horizontal="right" vertical="center"/>
    </xf>
    <xf numFmtId="10" fontId="4" fillId="0" borderId="4" xfId="2" applyNumberFormat="1" applyFont="1" applyBorder="1" applyAlignment="1">
      <alignment horizontal="right" vertical="center"/>
    </xf>
    <xf numFmtId="10" fontId="0" fillId="0" borderId="5" xfId="2" applyNumberFormat="1" applyFont="1" applyFill="1" applyBorder="1" applyAlignment="1">
      <alignment horizontal="right" vertical="center"/>
    </xf>
    <xf numFmtId="10" fontId="4" fillId="2" borderId="1" xfId="2" applyNumberFormat="1" applyFont="1" applyFill="1" applyBorder="1" applyAlignment="1">
      <alignment horizontal="right"/>
    </xf>
    <xf numFmtId="2" fontId="4" fillId="0" borderId="5" xfId="0" applyNumberFormat="1" applyFont="1" applyBorder="1" applyAlignment="1">
      <alignment horizontal="right"/>
    </xf>
    <xf numFmtId="2" fontId="4" fillId="0" borderId="4" xfId="0" applyNumberFormat="1" applyFont="1" applyBorder="1" applyAlignment="1">
      <alignment horizontal="right"/>
    </xf>
    <xf numFmtId="2" fontId="4" fillId="0" borderId="5" xfId="0" applyNumberFormat="1" applyFont="1" applyBorder="1" applyAlignment="1">
      <alignment horizontal="right" wrapText="1"/>
    </xf>
    <xf numFmtId="2" fontId="4" fillId="0" borderId="5" xfId="0" applyNumberFormat="1" applyFont="1" applyBorder="1" applyAlignment="1">
      <alignment wrapText="1"/>
    </xf>
    <xf numFmtId="2" fontId="0" fillId="2" borderId="5" xfId="0" applyNumberFormat="1" applyFill="1" applyBorder="1"/>
    <xf numFmtId="3" fontId="0" fillId="2" borderId="5" xfId="0" applyNumberFormat="1" applyFill="1" applyBorder="1" applyAlignment="1">
      <alignment horizontal="right"/>
    </xf>
    <xf numFmtId="3" fontId="4" fillId="0" borderId="5" xfId="0" applyNumberFormat="1" applyFont="1" applyBorder="1" applyAlignment="1">
      <alignment horizontal="right" vertical="center"/>
    </xf>
    <xf numFmtId="164" fontId="4" fillId="2" borderId="5" xfId="0" applyNumberFormat="1" applyFont="1" applyFill="1" applyBorder="1" applyAlignment="1">
      <alignment vertical="center"/>
    </xf>
    <xf numFmtId="2" fontId="4" fillId="0" borderId="5" xfId="0" applyNumberFormat="1" applyFont="1" applyBorder="1"/>
    <xf numFmtId="3" fontId="5" fillId="0" borderId="5" xfId="0" applyNumberFormat="1" applyFont="1" applyBorder="1"/>
    <xf numFmtId="3" fontId="5" fillId="0" borderId="5" xfId="0" applyNumberFormat="1" applyFont="1" applyBorder="1" applyAlignment="1">
      <alignment wrapText="1"/>
    </xf>
    <xf numFmtId="3" fontId="5" fillId="2" borderId="5" xfId="0" applyNumberFormat="1" applyFont="1" applyFill="1" applyBorder="1"/>
    <xf numFmtId="3" fontId="5" fillId="0" borderId="4" xfId="0" applyNumberFormat="1" applyFont="1" applyBorder="1"/>
    <xf numFmtId="3" fontId="5" fillId="2" borderId="5" xfId="0" applyNumberFormat="1" applyFont="1" applyFill="1" applyBorder="1" applyAlignment="1">
      <alignment horizontal="right"/>
    </xf>
    <xf numFmtId="4" fontId="5" fillId="0" borderId="5" xfId="0" applyNumberFormat="1" applyFont="1" applyBorder="1" applyAlignment="1">
      <alignment wrapText="1"/>
    </xf>
    <xf numFmtId="4" fontId="5" fillId="0" borderId="4" xfId="0" applyNumberFormat="1" applyFont="1" applyBorder="1"/>
    <xf numFmtId="0" fontId="2" fillId="6" borderId="5" xfId="0" applyFont="1" applyFill="1" applyBorder="1"/>
    <xf numFmtId="0" fontId="5" fillId="2" borderId="5" xfId="0" applyFont="1" applyFill="1" applyBorder="1" applyAlignment="1">
      <alignment horizontal="right"/>
    </xf>
    <xf numFmtId="0" fontId="5" fillId="0" borderId="5" xfId="0" applyFont="1" applyBorder="1" applyAlignment="1">
      <alignment wrapText="1"/>
    </xf>
    <xf numFmtId="0" fontId="5" fillId="2" borderId="5" xfId="0" applyFont="1" applyFill="1" applyBorder="1"/>
    <xf numFmtId="3" fontId="0" fillId="0" borderId="4" xfId="2" applyNumberFormat="1" applyFont="1" applyBorder="1" applyAlignment="1">
      <alignment vertical="center"/>
    </xf>
    <xf numFmtId="0" fontId="10" fillId="7" borderId="5" xfId="0" applyFont="1" applyFill="1" applyBorder="1" applyAlignment="1">
      <alignment horizontal="right"/>
    </xf>
    <xf numFmtId="0" fontId="2" fillId="7" borderId="5" xfId="0" applyFont="1" applyFill="1" applyBorder="1" applyAlignment="1">
      <alignment horizontal="right"/>
    </xf>
    <xf numFmtId="0" fontId="2" fillId="7" borderId="5" xfId="0" applyFont="1" applyFill="1" applyBorder="1" applyAlignment="1">
      <alignment horizontal="center"/>
    </xf>
    <xf numFmtId="0" fontId="10" fillId="6" borderId="5" xfId="0" applyFont="1" applyFill="1" applyBorder="1"/>
    <xf numFmtId="0" fontId="10" fillId="7" borderId="5" xfId="0" applyFont="1" applyFill="1" applyBorder="1"/>
    <xf numFmtId="0" fontId="2" fillId="6" borderId="5" xfId="0" applyFont="1" applyFill="1" applyBorder="1" applyAlignment="1">
      <alignment horizontal="center" wrapText="1"/>
    </xf>
    <xf numFmtId="0" fontId="2" fillId="7" borderId="5" xfId="0" applyFont="1" applyFill="1" applyBorder="1" applyAlignment="1">
      <alignment wrapText="1"/>
    </xf>
    <xf numFmtId="0" fontId="2" fillId="8" borderId="5" xfId="0" applyFont="1" applyFill="1" applyBorder="1" applyAlignment="1">
      <alignment horizontal="center" wrapText="1"/>
    </xf>
    <xf numFmtId="3" fontId="4" fillId="2" borderId="5" xfId="0" applyNumberFormat="1" applyFont="1" applyFill="1" applyBorder="1" applyAlignment="1">
      <alignment wrapText="1"/>
    </xf>
    <xf numFmtId="3" fontId="1" fillId="0" borderId="5" xfId="0" applyNumberFormat="1" applyFont="1" applyBorder="1"/>
    <xf numFmtId="0" fontId="1" fillId="0" borderId="5" xfId="0" applyFont="1" applyBorder="1" applyAlignment="1">
      <alignment wrapText="1"/>
    </xf>
    <xf numFmtId="3" fontId="1" fillId="0" borderId="5" xfId="0" applyNumberFormat="1" applyFont="1" applyBorder="1" applyAlignment="1">
      <alignment wrapText="1"/>
    </xf>
    <xf numFmtId="3" fontId="1" fillId="2" borderId="5" xfId="0" applyNumberFormat="1" applyFont="1" applyFill="1" applyBorder="1"/>
    <xf numFmtId="3" fontId="1" fillId="2" borderId="5" xfId="0" applyNumberFormat="1" applyFont="1" applyFill="1" applyBorder="1" applyAlignment="1">
      <alignment horizontal="right"/>
    </xf>
    <xf numFmtId="3" fontId="1" fillId="0" borderId="4" xfId="0" applyNumberFormat="1" applyFont="1" applyBorder="1"/>
    <xf numFmtId="4" fontId="1" fillId="2" borderId="5" xfId="0" applyNumberFormat="1" applyFont="1" applyFill="1" applyBorder="1"/>
    <xf numFmtId="164" fontId="0" fillId="2" borderId="5" xfId="2" applyNumberFormat="1" applyFont="1" applyFill="1" applyBorder="1" applyAlignment="1">
      <alignment vertical="center"/>
    </xf>
    <xf numFmtId="164" fontId="0" fillId="2" borderId="4" xfId="0" applyNumberFormat="1" applyFill="1" applyBorder="1" applyAlignment="1">
      <alignment vertical="center"/>
    </xf>
    <xf numFmtId="4" fontId="1" fillId="0" borderId="4" xfId="0" applyNumberFormat="1" applyFont="1" applyBorder="1"/>
    <xf numFmtId="0" fontId="1" fillId="0" borderId="5" xfId="0" applyFont="1" applyBorder="1"/>
    <xf numFmtId="4" fontId="1" fillId="0" borderId="5" xfId="0" applyNumberFormat="1" applyFont="1" applyBorder="1"/>
    <xf numFmtId="4" fontId="1" fillId="0" borderId="5" xfId="0" applyNumberFormat="1" applyFont="1" applyBorder="1" applyAlignment="1">
      <alignment wrapText="1"/>
    </xf>
    <xf numFmtId="3" fontId="1" fillId="2" borderId="5" xfId="0" applyNumberFormat="1" applyFont="1" applyFill="1" applyBorder="1" applyAlignment="1">
      <alignment horizontal="right" wrapText="1"/>
    </xf>
    <xf numFmtId="3" fontId="0" fillId="2" borderId="4" xfId="0" applyNumberFormat="1" applyFill="1" applyBorder="1" applyAlignment="1">
      <alignment vertical="center"/>
    </xf>
    <xf numFmtId="164" fontId="4" fillId="2" borderId="4" xfId="0" applyNumberFormat="1" applyFont="1" applyFill="1" applyBorder="1" applyAlignment="1">
      <alignment vertical="center"/>
    </xf>
    <xf numFmtId="3" fontId="1" fillId="0" borderId="5" xfId="0" applyNumberFormat="1" applyFont="1" applyBorder="1" applyAlignment="1">
      <alignment horizontal="right"/>
    </xf>
    <xf numFmtId="0" fontId="2" fillId="2" borderId="5" xfId="0" applyFont="1" applyFill="1" applyBorder="1" applyAlignment="1">
      <alignment horizontal="center" wrapText="1"/>
    </xf>
    <xf numFmtId="3" fontId="4" fillId="0" borderId="6" xfId="0" applyNumberFormat="1" applyFont="1" applyBorder="1"/>
    <xf numFmtId="3" fontId="4" fillId="2" borderId="6" xfId="0" applyNumberFormat="1" applyFont="1" applyFill="1" applyBorder="1"/>
    <xf numFmtId="10" fontId="0" fillId="0" borderId="4" xfId="2" applyNumberFormat="1" applyFont="1" applyBorder="1" applyAlignment="1">
      <alignment vertical="center"/>
    </xf>
    <xf numFmtId="10" fontId="0" fillId="0" borderId="9" xfId="2" applyNumberFormat="1" applyFont="1" applyFill="1" applyBorder="1" applyAlignment="1">
      <alignment vertical="center"/>
    </xf>
    <xf numFmtId="170" fontId="0" fillId="0" borderId="4" xfId="0" applyNumberFormat="1" applyBorder="1"/>
    <xf numFmtId="3" fontId="4" fillId="0" borderId="6" xfId="0" applyNumberFormat="1" applyFont="1" applyBorder="1" applyAlignment="1">
      <alignment wrapText="1"/>
    </xf>
    <xf numFmtId="4" fontId="4" fillId="0" borderId="6" xfId="0" applyNumberFormat="1" applyFont="1" applyBorder="1" applyAlignment="1">
      <alignment wrapText="1"/>
    </xf>
    <xf numFmtId="3" fontId="5" fillId="0" borderId="6" xfId="0" applyNumberFormat="1" applyFont="1" applyBorder="1"/>
    <xf numFmtId="3" fontId="5" fillId="0" borderId="6" xfId="0" applyNumberFormat="1" applyFont="1" applyBorder="1" applyAlignment="1">
      <alignment wrapText="1"/>
    </xf>
    <xf numFmtId="4" fontId="5" fillId="0" borderId="6" xfId="0" applyNumberFormat="1" applyFont="1" applyBorder="1" applyAlignment="1">
      <alignment wrapText="1"/>
    </xf>
    <xf numFmtId="3" fontId="5" fillId="2" borderId="6" xfId="0" applyNumberFormat="1" applyFont="1" applyFill="1" applyBorder="1" applyAlignment="1">
      <alignment horizontal="right"/>
    </xf>
    <xf numFmtId="165" fontId="4" fillId="2" borderId="5" xfId="0" applyNumberFormat="1" applyFont="1" applyFill="1" applyBorder="1"/>
    <xf numFmtId="0" fontId="1" fillId="0" borderId="4" xfId="0" applyFont="1" applyBorder="1"/>
    <xf numFmtId="3" fontId="1" fillId="2" borderId="8" xfId="0" applyNumberFormat="1" applyFont="1" applyFill="1" applyBorder="1"/>
    <xf numFmtId="0" fontId="10" fillId="9" borderId="5" xfId="0" applyFont="1" applyFill="1" applyBorder="1"/>
    <xf numFmtId="4" fontId="4" fillId="0" borderId="8" xfId="0" applyNumberFormat="1" applyFont="1" applyBorder="1" applyAlignment="1">
      <alignment wrapText="1"/>
    </xf>
    <xf numFmtId="3" fontId="4" fillId="2" borderId="8" xfId="0" applyNumberFormat="1" applyFont="1" applyFill="1" applyBorder="1"/>
    <xf numFmtId="3" fontId="4" fillId="0" borderId="8" xfId="0" applyNumberFormat="1" applyFont="1" applyBorder="1"/>
    <xf numFmtId="3" fontId="4" fillId="2" borderId="4" xfId="0" applyNumberFormat="1" applyFont="1" applyFill="1" applyBorder="1"/>
    <xf numFmtId="3" fontId="4" fillId="0" borderId="4" xfId="0" applyNumberFormat="1" applyFont="1" applyBorder="1" applyAlignment="1">
      <alignment horizontal="right" wrapText="1"/>
    </xf>
    <xf numFmtId="3" fontId="1" fillId="2" borderId="4" xfId="0" applyNumberFormat="1" applyFont="1" applyFill="1" applyBorder="1"/>
    <xf numFmtId="0" fontId="10" fillId="6" borderId="5" xfId="0" applyFont="1" applyFill="1" applyBorder="1" applyAlignment="1">
      <alignment horizontal="center" wrapText="1"/>
    </xf>
    <xf numFmtId="164" fontId="4" fillId="0" borderId="4" xfId="2" applyNumberFormat="1" applyFont="1" applyBorder="1" applyAlignment="1">
      <alignment horizontal="right" vertical="center"/>
    </xf>
    <xf numFmtId="3" fontId="5" fillId="0" borderId="4" xfId="0" applyNumberFormat="1" applyFont="1" applyBorder="1" applyAlignment="1">
      <alignment horizontal="right"/>
    </xf>
    <xf numFmtId="3" fontId="0" fillId="0" borderId="0" xfId="0" applyNumberFormat="1" applyAlignment="1">
      <alignment horizontal="right"/>
    </xf>
    <xf numFmtId="3" fontId="5" fillId="0" borderId="5" xfId="0" applyNumberFormat="1" applyFont="1" applyBorder="1" applyAlignment="1">
      <alignment horizontal="right"/>
    </xf>
    <xf numFmtId="3" fontId="5" fillId="0" borderId="5" xfId="0" applyNumberFormat="1" applyFont="1" applyBorder="1" applyAlignment="1">
      <alignment horizontal="right" wrapText="1"/>
    </xf>
    <xf numFmtId="1" fontId="4" fillId="2" borderId="4" xfId="0" applyNumberFormat="1" applyFont="1" applyFill="1" applyBorder="1"/>
    <xf numFmtId="4" fontId="5" fillId="0" borderId="10" xfId="0" applyNumberFormat="1" applyFont="1" applyBorder="1" applyAlignment="1">
      <alignment horizontal="right"/>
    </xf>
    <xf numFmtId="4" fontId="0" fillId="0" borderId="5" xfId="0" applyNumberFormat="1" applyBorder="1" applyAlignment="1">
      <alignment horizontal="right"/>
    </xf>
    <xf numFmtId="164" fontId="0" fillId="0" borderId="5" xfId="2" applyNumberFormat="1" applyFont="1" applyBorder="1"/>
    <xf numFmtId="0" fontId="2" fillId="10" borderId="5" xfId="0" applyFont="1" applyFill="1" applyBorder="1" applyAlignment="1">
      <alignment vertical="center"/>
    </xf>
    <xf numFmtId="0" fontId="2" fillId="11" borderId="5" xfId="0" applyFont="1" applyFill="1" applyBorder="1" applyAlignment="1">
      <alignment vertical="center"/>
    </xf>
    <xf numFmtId="0" fontId="2" fillId="12" borderId="5" xfId="0" applyFont="1" applyFill="1" applyBorder="1" applyAlignment="1">
      <alignment vertical="center"/>
    </xf>
    <xf numFmtId="0" fontId="2" fillId="10" borderId="5" xfId="0" applyFont="1" applyFill="1" applyBorder="1" applyAlignment="1">
      <alignment horizontal="center"/>
    </xf>
    <xf numFmtId="0" fontId="2" fillId="11" borderId="5" xfId="0" applyFont="1" applyFill="1" applyBorder="1" applyAlignment="1">
      <alignment horizontal="center"/>
    </xf>
    <xf numFmtId="0" fontId="2" fillId="12" borderId="5" xfId="0" applyFont="1" applyFill="1" applyBorder="1" applyAlignment="1">
      <alignment horizontal="center"/>
    </xf>
    <xf numFmtId="0" fontId="10" fillId="2" borderId="5" xfId="0" applyFont="1" applyFill="1" applyBorder="1"/>
    <xf numFmtId="0" fontId="2" fillId="10" borderId="5" xfId="0" applyFont="1" applyFill="1" applyBorder="1"/>
    <xf numFmtId="0" fontId="10" fillId="11" borderId="5" xfId="0" applyFont="1" applyFill="1" applyBorder="1"/>
    <xf numFmtId="0" fontId="10" fillId="12" borderId="5" xfId="0" applyFont="1" applyFill="1" applyBorder="1"/>
    <xf numFmtId="0" fontId="2" fillId="2" borderId="5" xfId="0" applyFont="1" applyFill="1" applyBorder="1"/>
    <xf numFmtId="164" fontId="4" fillId="0" borderId="4" xfId="2" applyNumberFormat="1" applyFont="1" applyBorder="1" applyAlignment="1">
      <alignment vertical="center"/>
    </xf>
    <xf numFmtId="10" fontId="4" fillId="0" borderId="5" xfId="2" applyNumberFormat="1" applyFont="1" applyBorder="1" applyAlignment="1">
      <alignment horizontal="right" vertical="center"/>
    </xf>
    <xf numFmtId="164" fontId="4" fillId="0" borderId="5" xfId="2" applyNumberFormat="1" applyFont="1" applyBorder="1" applyAlignment="1">
      <alignment vertical="center"/>
    </xf>
    <xf numFmtId="164" fontId="4" fillId="0" borderId="4" xfId="2" applyNumberFormat="1" applyFont="1" applyFill="1" applyBorder="1" applyAlignment="1">
      <alignment horizontal="right" vertical="center"/>
    </xf>
    <xf numFmtId="164" fontId="4" fillId="0" borderId="4" xfId="2" applyNumberFormat="1" applyFont="1" applyFill="1" applyBorder="1" applyAlignment="1">
      <alignment vertical="center"/>
    </xf>
    <xf numFmtId="164" fontId="4" fillId="2" borderId="2" xfId="0" applyNumberFormat="1" applyFont="1" applyFill="1" applyBorder="1" applyAlignment="1">
      <alignment vertical="center"/>
    </xf>
    <xf numFmtId="0" fontId="0" fillId="0" borderId="0" xfId="0" applyAlignment="1">
      <alignment horizontal="left" vertical="center" wrapText="1"/>
    </xf>
    <xf numFmtId="0" fontId="2" fillId="0" borderId="5" xfId="0" applyFont="1" applyBorder="1"/>
    <xf numFmtId="0" fontId="13" fillId="0" borderId="0" xfId="0" applyFont="1"/>
  </cellXfs>
  <cellStyles count="3">
    <cellStyle name="Normalny" xfId="0" builtinId="0"/>
    <cellStyle name="Normalny 2" xfId="1" xr:uid="{0CFE3511-D1FD-423A-8C0B-91764504F5A1}"/>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W:\Sprawozdawczosc\SPRAWOZDANIA%20OKRESOWE\SPRAWOZDANIA%20WERSJA%20ANG%20i%20STR%20INTERNETOWA\strona%20internetowa\nowa%20strona\Relacje%20inwestorskie_Podstawowe%20dane%20finansowe.xlsx" TargetMode="External"/><Relationship Id="rId2" Type="http://schemas.microsoft.com/office/2019/04/relationships/externalLinkLongPath" Target="Relacje%20inwestorskie_Podstawowe%20dane%20finansowe.xlsx?73ADB8CF" TargetMode="External"/><Relationship Id="rId1" Type="http://schemas.openxmlformats.org/officeDocument/2006/relationships/externalLinkPath" Target="file:///\\73ADB8CF\Relacje%20inwestorskie_Podstawowe%20dane%20finansow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aport kwartalny EUR"/>
      <sheetName val="Raport kwartalny PLN"/>
      <sheetName val="Raport półroczny EUR"/>
      <sheetName val="Raport półroczny PLN"/>
      <sheetName val="Raport roczny EUR"/>
      <sheetName val="Raport roczny PLN"/>
      <sheetName val="kursy walut"/>
    </sheetNames>
    <sheetDataSet>
      <sheetData sheetId="0">
        <row r="31">
          <cell r="AD31">
            <v>4.2978333333333332</v>
          </cell>
        </row>
      </sheetData>
      <sheetData sheetId="1">
        <row r="6">
          <cell r="AB6">
            <v>-3062</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9AFB9-2534-4E16-B193-2218297093E1}">
  <dimension ref="A1:AB39"/>
  <sheetViews>
    <sheetView tabSelected="1" zoomScaleNormal="100" workbookViewId="0"/>
  </sheetViews>
  <sheetFormatPr defaultRowHeight="14.5" x14ac:dyDescent="0.35"/>
  <cols>
    <col min="1" max="1" width="67.1796875" customWidth="1"/>
    <col min="2" max="2" width="18.54296875" customWidth="1"/>
    <col min="3" max="4" width="18.7265625" customWidth="1"/>
    <col min="5" max="5" width="19.81640625" customWidth="1"/>
    <col min="6" max="6" width="18.1796875" customWidth="1"/>
    <col min="7" max="7" width="19.7265625" customWidth="1"/>
    <col min="8" max="8" width="19.26953125" customWidth="1"/>
    <col min="9" max="9" width="20.1796875" customWidth="1"/>
    <col min="10" max="10" width="19.26953125" customWidth="1"/>
    <col min="11" max="11" width="18.7265625" customWidth="1"/>
    <col min="12" max="12" width="20.81640625" customWidth="1"/>
    <col min="13" max="13" width="14" customWidth="1"/>
    <col min="14" max="14" width="13.1796875" customWidth="1"/>
    <col min="15" max="15" width="12.7265625" customWidth="1"/>
    <col min="16" max="16" width="13.54296875" style="61" customWidth="1"/>
    <col min="17" max="17" width="13.1796875" customWidth="1"/>
    <col min="18" max="18" width="11.453125" customWidth="1"/>
    <col min="19" max="22" width="11.7265625" customWidth="1"/>
    <col min="23" max="23" width="12.7265625" customWidth="1"/>
    <col min="24" max="24" width="11" customWidth="1"/>
    <col min="25" max="28" width="14.54296875" bestFit="1" customWidth="1"/>
  </cols>
  <sheetData>
    <row r="1" spans="1:28" x14ac:dyDescent="0.35">
      <c r="A1" s="257" t="s">
        <v>58</v>
      </c>
      <c r="B1" s="222" t="s">
        <v>55</v>
      </c>
      <c r="C1" s="222" t="s">
        <v>51</v>
      </c>
      <c r="D1" s="249" t="s">
        <v>52</v>
      </c>
      <c r="E1" s="249" t="s">
        <v>53</v>
      </c>
      <c r="F1" s="249" t="s">
        <v>37</v>
      </c>
      <c r="G1" s="249" t="s">
        <v>36</v>
      </c>
      <c r="H1" s="176" t="s">
        <v>32</v>
      </c>
      <c r="I1" s="176" t="s">
        <v>31</v>
      </c>
      <c r="J1" s="176" t="s">
        <v>28</v>
      </c>
      <c r="K1" s="176" t="s">
        <v>29</v>
      </c>
      <c r="L1" s="181" t="s">
        <v>30</v>
      </c>
      <c r="M1" s="183" t="s">
        <v>26</v>
      </c>
      <c r="N1" s="182" t="s">
        <v>25</v>
      </c>
      <c r="O1" s="182" t="s">
        <v>24</v>
      </c>
      <c r="P1" s="182" t="s">
        <v>23</v>
      </c>
      <c r="Q1" s="42" t="s">
        <v>21</v>
      </c>
      <c r="R1" s="13" t="s">
        <v>11</v>
      </c>
      <c r="S1" s="13" t="s">
        <v>7</v>
      </c>
      <c r="T1" s="13" t="s">
        <v>8</v>
      </c>
      <c r="U1" s="12" t="s">
        <v>9</v>
      </c>
      <c r="V1" s="12" t="s">
        <v>10</v>
      </c>
      <c r="W1" s="12" t="s">
        <v>12</v>
      </c>
      <c r="X1" s="12" t="s">
        <v>13</v>
      </c>
      <c r="Y1" s="14" t="s">
        <v>14</v>
      </c>
      <c r="Z1" s="14" t="s">
        <v>15</v>
      </c>
      <c r="AA1" s="14" t="s">
        <v>16</v>
      </c>
      <c r="AB1" s="14" t="s">
        <v>17</v>
      </c>
    </row>
    <row r="2" spans="1:28" x14ac:dyDescent="0.35">
      <c r="A2" s="29" t="s">
        <v>59</v>
      </c>
      <c r="B2" s="231">
        <v>65673</v>
      </c>
      <c r="C2" s="172">
        <v>63413</v>
      </c>
      <c r="D2" s="172">
        <v>78233</v>
      </c>
      <c r="E2" s="172">
        <v>68141</v>
      </c>
      <c r="F2" s="90">
        <v>53245</v>
      </c>
      <c r="G2" s="92">
        <v>58317</v>
      </c>
      <c r="H2" s="172">
        <v>63018</v>
      </c>
      <c r="I2" s="169">
        <v>64118.950218127866</v>
      </c>
      <c r="J2" s="169">
        <v>47074</v>
      </c>
      <c r="K2" s="169">
        <v>58262</v>
      </c>
      <c r="L2" s="90">
        <v>69035</v>
      </c>
      <c r="M2" s="91">
        <v>70949</v>
      </c>
      <c r="N2" s="91">
        <v>52440</v>
      </c>
      <c r="O2" s="90">
        <v>71828</v>
      </c>
      <c r="P2" s="91">
        <v>76512</v>
      </c>
      <c r="Q2" s="92">
        <v>81868</v>
      </c>
      <c r="R2" s="93">
        <v>74168</v>
      </c>
      <c r="S2" s="62">
        <v>68524</v>
      </c>
      <c r="T2" s="62">
        <v>65316</v>
      </c>
      <c r="U2" s="6">
        <v>84184</v>
      </c>
      <c r="V2" s="62">
        <v>78079.519373565534</v>
      </c>
      <c r="W2" s="62">
        <v>34125.837437826034</v>
      </c>
      <c r="X2" s="63">
        <v>62870.162562173966</v>
      </c>
      <c r="Y2" s="64">
        <v>78809.853781591126</v>
      </c>
      <c r="Z2" s="64">
        <v>60546.058187921015</v>
      </c>
      <c r="AA2" s="65">
        <v>59819.656958932799</v>
      </c>
      <c r="AB2" s="64">
        <v>74342.343041067201</v>
      </c>
    </row>
    <row r="3" spans="1:28" x14ac:dyDescent="0.35">
      <c r="A3" s="29" t="s">
        <v>60</v>
      </c>
      <c r="B3" s="231">
        <v>24013</v>
      </c>
      <c r="C3" s="169">
        <v>23757</v>
      </c>
      <c r="D3" s="215">
        <v>28279</v>
      </c>
      <c r="E3" s="172">
        <v>24831</v>
      </c>
      <c r="F3" s="90">
        <v>18072</v>
      </c>
      <c r="G3" s="92">
        <v>19155</v>
      </c>
      <c r="H3" s="169">
        <v>20252</v>
      </c>
      <c r="I3" s="169">
        <v>17746.141802728696</v>
      </c>
      <c r="J3" s="169">
        <v>14231</v>
      </c>
      <c r="K3" s="169">
        <v>17626</v>
      </c>
      <c r="L3" s="90">
        <v>20215</v>
      </c>
      <c r="M3" s="91">
        <v>20719</v>
      </c>
      <c r="N3" s="91">
        <v>15301</v>
      </c>
      <c r="O3" s="90">
        <v>25228</v>
      </c>
      <c r="P3" s="91">
        <v>26825</v>
      </c>
      <c r="Q3" s="92">
        <v>33414</v>
      </c>
      <c r="R3" s="93">
        <v>28508</v>
      </c>
      <c r="S3" s="62">
        <v>28247.669118202815</v>
      </c>
      <c r="T3" s="62">
        <v>28525</v>
      </c>
      <c r="U3" s="6">
        <v>36867.745800997502</v>
      </c>
      <c r="V3" s="62">
        <v>31686.467755726564</v>
      </c>
      <c r="W3" s="62">
        <v>13215.517485323722</v>
      </c>
      <c r="X3" s="63">
        <v>24254.898095353634</v>
      </c>
      <c r="Y3" s="64">
        <v>30315.560815335029</v>
      </c>
      <c r="Z3" s="64">
        <v>22352.647906752194</v>
      </c>
      <c r="AA3" s="65">
        <v>21136.353811902791</v>
      </c>
      <c r="AB3" s="64">
        <v>24622.406639004152</v>
      </c>
    </row>
    <row r="4" spans="1:28" x14ac:dyDescent="0.35">
      <c r="A4" s="29" t="s">
        <v>61</v>
      </c>
      <c r="B4" s="233">
        <v>6362</v>
      </c>
      <c r="C4" s="169">
        <v>5571</v>
      </c>
      <c r="D4" s="215">
        <v>8417</v>
      </c>
      <c r="E4" s="169">
        <v>5083</v>
      </c>
      <c r="F4" s="90">
        <v>1118</v>
      </c>
      <c r="G4" s="92">
        <v>2124</v>
      </c>
      <c r="H4" s="169">
        <v>325</v>
      </c>
      <c r="I4" s="169">
        <v>1752.4787519100028</v>
      </c>
      <c r="J4" s="169">
        <v>-3197</v>
      </c>
      <c r="K4" s="169">
        <v>564</v>
      </c>
      <c r="L4" s="90">
        <v>2176</v>
      </c>
      <c r="M4" s="91">
        <v>7240</v>
      </c>
      <c r="N4" s="91">
        <v>-221</v>
      </c>
      <c r="O4" s="90">
        <v>4867</v>
      </c>
      <c r="P4" s="91">
        <v>6921</v>
      </c>
      <c r="Q4" s="90">
        <v>11119</v>
      </c>
      <c r="R4" s="93">
        <v>9040</v>
      </c>
      <c r="S4" s="62">
        <v>8984</v>
      </c>
      <c r="T4" s="62">
        <v>9872</v>
      </c>
      <c r="U4" s="6">
        <v>15022</v>
      </c>
      <c r="V4" s="62">
        <v>11321</v>
      </c>
      <c r="W4" s="62">
        <v>-632</v>
      </c>
      <c r="X4" s="63">
        <v>6099</v>
      </c>
      <c r="Y4" s="64">
        <v>7724.3494915834881</v>
      </c>
      <c r="Z4" s="64">
        <v>4349.9100167827673</v>
      </c>
      <c r="AA4" s="65">
        <v>1827</v>
      </c>
      <c r="AB4" s="64">
        <v>5681</v>
      </c>
    </row>
    <row r="5" spans="1:28" x14ac:dyDescent="0.35">
      <c r="A5" s="29" t="s">
        <v>62</v>
      </c>
      <c r="B5" s="233">
        <v>6084</v>
      </c>
      <c r="C5" s="169">
        <v>3901</v>
      </c>
      <c r="D5" s="215">
        <v>8140</v>
      </c>
      <c r="E5" s="169">
        <v>4537</v>
      </c>
      <c r="F5" s="90">
        <v>3679</v>
      </c>
      <c r="G5" s="90">
        <v>-1908</v>
      </c>
      <c r="H5" s="169">
        <v>-777</v>
      </c>
      <c r="I5" s="169">
        <v>2313.8884558318759</v>
      </c>
      <c r="J5" s="169">
        <v>-6079</v>
      </c>
      <c r="K5" s="169">
        <v>1239</v>
      </c>
      <c r="L5" s="90">
        <v>1232</v>
      </c>
      <c r="M5" s="91">
        <v>8016</v>
      </c>
      <c r="N5" s="91">
        <v>-3639</v>
      </c>
      <c r="O5" s="90">
        <v>2628</v>
      </c>
      <c r="P5" s="91">
        <v>6273</v>
      </c>
      <c r="Q5" s="90">
        <v>7281</v>
      </c>
      <c r="R5" s="93">
        <v>7528</v>
      </c>
      <c r="S5" s="62">
        <v>9661</v>
      </c>
      <c r="T5" s="65">
        <v>8692</v>
      </c>
      <c r="U5" s="6">
        <v>14100.499161317701</v>
      </c>
      <c r="V5" s="62">
        <v>9541.6497907384892</v>
      </c>
      <c r="W5" s="62">
        <v>-5576</v>
      </c>
      <c r="X5" s="29">
        <v>565</v>
      </c>
      <c r="Y5" s="64">
        <v>8312.0260359083768</v>
      </c>
      <c r="Z5" s="64">
        <v>1032.6612180150357</v>
      </c>
      <c r="AA5" s="65">
        <v>4048.7146624268044</v>
      </c>
      <c r="AB5" s="64">
        <v>4166.2853375731956</v>
      </c>
    </row>
    <row r="6" spans="1:28" x14ac:dyDescent="0.35">
      <c r="A6" s="29" t="s">
        <v>63</v>
      </c>
      <c r="B6" s="233">
        <v>8058</v>
      </c>
      <c r="C6" s="169">
        <v>2641</v>
      </c>
      <c r="D6" s="215">
        <v>6689</v>
      </c>
      <c r="E6" s="169">
        <v>4543</v>
      </c>
      <c r="F6" s="90">
        <v>3125</v>
      </c>
      <c r="G6" s="90">
        <v>-2650</v>
      </c>
      <c r="H6" s="169">
        <v>1834</v>
      </c>
      <c r="I6" s="169">
        <v>25.596740261753212</v>
      </c>
      <c r="J6" s="169">
        <v>-15818</v>
      </c>
      <c r="K6" s="169">
        <v>288</v>
      </c>
      <c r="L6" s="90">
        <v>-308</v>
      </c>
      <c r="M6" s="91">
        <v>6131</v>
      </c>
      <c r="N6" s="91">
        <v>-3608</v>
      </c>
      <c r="O6" s="90">
        <v>1855</v>
      </c>
      <c r="P6" s="91">
        <v>14721</v>
      </c>
      <c r="Q6" s="90">
        <v>5048</v>
      </c>
      <c r="R6" s="93">
        <v>5498</v>
      </c>
      <c r="S6" s="62">
        <v>7794</v>
      </c>
      <c r="T6" s="62">
        <v>5872</v>
      </c>
      <c r="U6" s="6">
        <v>9648.9487173752605</v>
      </c>
      <c r="V6" s="62">
        <v>7160.3438189100398</v>
      </c>
      <c r="W6" s="62">
        <v>-4733</v>
      </c>
      <c r="X6" s="66">
        <v>-1001</v>
      </c>
      <c r="Y6" s="86">
        <v>8328</v>
      </c>
      <c r="Z6" s="86">
        <v>-761</v>
      </c>
      <c r="AA6" s="86">
        <v>9</v>
      </c>
      <c r="AB6" s="86">
        <f>'[1]Raport kwartalny PLN'!AB6/'[1]Raport kwartalny EUR'!$AD$31</f>
        <v>-712.45201070306746</v>
      </c>
    </row>
    <row r="7" spans="1:28" x14ac:dyDescent="0.35">
      <c r="A7" s="220" t="s">
        <v>64</v>
      </c>
      <c r="B7" s="190">
        <v>7875</v>
      </c>
      <c r="C7" s="190">
        <v>2639</v>
      </c>
      <c r="D7" s="190">
        <v>6691</v>
      </c>
      <c r="E7" s="221">
        <v>4543</v>
      </c>
      <c r="F7" s="190">
        <v>3124</v>
      </c>
      <c r="G7" s="190">
        <v>-2649</v>
      </c>
      <c r="H7" s="169">
        <v>1645</v>
      </c>
      <c r="I7" s="169">
        <v>181</v>
      </c>
      <c r="J7" s="169">
        <v>-15823</v>
      </c>
      <c r="K7" s="169">
        <v>288</v>
      </c>
      <c r="L7" s="90">
        <v>-577</v>
      </c>
      <c r="M7" s="91">
        <v>6358</v>
      </c>
      <c r="N7" s="91">
        <v>-3607</v>
      </c>
      <c r="O7" s="90">
        <v>1792</v>
      </c>
      <c r="P7" s="91">
        <v>14719</v>
      </c>
      <c r="Q7" s="90">
        <v>5014</v>
      </c>
      <c r="R7" s="235">
        <v>5524</v>
      </c>
      <c r="S7" s="65">
        <v>7785</v>
      </c>
      <c r="T7" s="65">
        <v>5903</v>
      </c>
      <c r="U7" s="90">
        <v>9645</v>
      </c>
      <c r="V7" s="65">
        <v>7164</v>
      </c>
      <c r="W7" s="65">
        <v>-4734</v>
      </c>
      <c r="X7" s="29">
        <v>-1000</v>
      </c>
      <c r="Y7" s="86">
        <v>8278</v>
      </c>
      <c r="Z7" s="86">
        <v>-690</v>
      </c>
      <c r="AA7" s="86">
        <v>8</v>
      </c>
      <c r="AB7" s="86">
        <v>2911</v>
      </c>
    </row>
    <row r="8" spans="1:28" x14ac:dyDescent="0.35">
      <c r="A8" s="29" t="s">
        <v>65</v>
      </c>
      <c r="B8" s="234">
        <v>23930769</v>
      </c>
      <c r="C8" s="169">
        <v>23930769</v>
      </c>
      <c r="D8" s="215">
        <v>23930769</v>
      </c>
      <c r="E8" s="169">
        <v>23930769</v>
      </c>
      <c r="F8" s="90">
        <v>23930769</v>
      </c>
      <c r="G8" s="90">
        <v>23930769</v>
      </c>
      <c r="H8" s="169">
        <v>23930769</v>
      </c>
      <c r="I8" s="169">
        <v>23930769</v>
      </c>
      <c r="J8" s="90">
        <v>23930769</v>
      </c>
      <c r="K8" s="90">
        <v>23930769</v>
      </c>
      <c r="L8" s="90">
        <v>23930769</v>
      </c>
      <c r="M8" s="91">
        <v>23930769</v>
      </c>
      <c r="N8" s="91">
        <v>23930769</v>
      </c>
      <c r="O8" s="91">
        <v>23930769</v>
      </c>
      <c r="P8" s="91">
        <v>23930769</v>
      </c>
      <c r="Q8" s="90">
        <v>23930769</v>
      </c>
      <c r="R8" s="67">
        <v>23930769</v>
      </c>
      <c r="S8" s="62">
        <v>23930769</v>
      </c>
      <c r="T8" s="62">
        <v>23930769</v>
      </c>
      <c r="U8" s="6">
        <v>23930769</v>
      </c>
      <c r="V8" s="62">
        <v>23930769</v>
      </c>
      <c r="W8" s="62">
        <v>23930769</v>
      </c>
      <c r="X8" s="62">
        <v>23930769</v>
      </c>
      <c r="Y8" s="62">
        <v>23930769</v>
      </c>
      <c r="Z8" s="62">
        <v>5501705.6348713711</v>
      </c>
      <c r="AA8" s="62">
        <v>23930769</v>
      </c>
      <c r="AB8" s="62">
        <v>23930769</v>
      </c>
    </row>
    <row r="9" spans="1:28" x14ac:dyDescent="0.35">
      <c r="A9" s="29" t="s">
        <v>66</v>
      </c>
      <c r="B9" s="236">
        <v>0.34</v>
      </c>
      <c r="C9" s="174">
        <v>0.11</v>
      </c>
      <c r="D9" s="217">
        <v>0.28000000000000003</v>
      </c>
      <c r="E9" s="174">
        <v>0.19</v>
      </c>
      <c r="F9" s="94">
        <v>0.13</v>
      </c>
      <c r="G9" s="94">
        <v>-0.11</v>
      </c>
      <c r="H9" s="178">
        <v>0.08</v>
      </c>
      <c r="I9" s="174">
        <v>0.01</v>
      </c>
      <c r="J9" s="174">
        <v>-0.66</v>
      </c>
      <c r="K9" s="174">
        <v>0.01</v>
      </c>
      <c r="L9" s="94">
        <v>-1.0000000000000009E-2</v>
      </c>
      <c r="M9" s="95">
        <v>0.27</v>
      </c>
      <c r="N9" s="96">
        <v>-0.16</v>
      </c>
      <c r="O9" s="97">
        <v>7.0000000000000007E-2</v>
      </c>
      <c r="P9" s="96">
        <v>0.62</v>
      </c>
      <c r="Q9" s="94">
        <v>0.21</v>
      </c>
      <c r="R9" s="98">
        <v>0.23</v>
      </c>
      <c r="S9" s="68">
        <v>0.33</v>
      </c>
      <c r="T9" s="66">
        <v>0.24</v>
      </c>
      <c r="U9" s="37">
        <v>0.4</v>
      </c>
      <c r="V9" s="68">
        <v>0.29921076998863005</v>
      </c>
      <c r="W9" s="68">
        <v>-0.19999999999999998</v>
      </c>
      <c r="X9" s="66">
        <v>-0.04</v>
      </c>
      <c r="Y9" s="69">
        <v>0.34559762501068947</v>
      </c>
      <c r="Z9" s="69">
        <v>-2.9416380004657645E-2</v>
      </c>
      <c r="AA9" s="70">
        <v>-1.7301352045346469E-3</v>
      </c>
      <c r="AB9" s="69">
        <v>0.12173013520453464</v>
      </c>
    </row>
    <row r="10" spans="1:28" x14ac:dyDescent="0.35">
      <c r="A10" s="29"/>
      <c r="B10" s="234"/>
      <c r="C10" s="170"/>
      <c r="D10" s="216"/>
      <c r="E10" s="170"/>
      <c r="F10" s="99"/>
      <c r="G10" s="99"/>
      <c r="H10" s="178"/>
      <c r="I10" s="170"/>
      <c r="J10" s="170"/>
      <c r="K10" s="170"/>
      <c r="L10" s="99"/>
      <c r="M10" s="95"/>
      <c r="N10" s="100"/>
      <c r="O10" s="101"/>
      <c r="P10" s="100"/>
      <c r="Q10" s="94"/>
      <c r="R10" s="102"/>
      <c r="S10" s="67"/>
      <c r="T10" s="31"/>
      <c r="U10" s="35"/>
      <c r="V10" s="62"/>
      <c r="W10" s="68"/>
      <c r="X10" s="29"/>
      <c r="Y10" s="64"/>
      <c r="Z10" s="64"/>
      <c r="AA10" s="65"/>
      <c r="AB10" s="64"/>
    </row>
    <row r="11" spans="1:28" x14ac:dyDescent="0.35">
      <c r="A11" s="29" t="s">
        <v>67</v>
      </c>
      <c r="B11" s="173">
        <v>3492.4894325588502</v>
      </c>
      <c r="C11" s="173">
        <v>10109</v>
      </c>
      <c r="D11" s="218">
        <v>6174</v>
      </c>
      <c r="E11" s="171">
        <v>9242</v>
      </c>
      <c r="F11" s="39">
        <v>3593</v>
      </c>
      <c r="G11" s="39">
        <v>6569</v>
      </c>
      <c r="H11" s="179">
        <v>2613</v>
      </c>
      <c r="I11" s="171">
        <v>8650</v>
      </c>
      <c r="J11" s="171">
        <v>8002</v>
      </c>
      <c r="K11" s="171">
        <v>3708</v>
      </c>
      <c r="L11" s="39">
        <v>4676</v>
      </c>
      <c r="M11" s="103">
        <v>5370</v>
      </c>
      <c r="N11" s="103">
        <v>7389</v>
      </c>
      <c r="O11" s="39">
        <v>-5433</v>
      </c>
      <c r="P11" s="103">
        <v>-4853</v>
      </c>
      <c r="Q11" s="39">
        <v>15262</v>
      </c>
      <c r="R11" s="93">
        <v>6498</v>
      </c>
      <c r="S11" s="62">
        <v>5166</v>
      </c>
      <c r="T11" s="29">
        <v>5049</v>
      </c>
      <c r="U11" s="6">
        <v>17870.802428823801</v>
      </c>
      <c r="V11" s="62">
        <v>8184.600153008415</v>
      </c>
      <c r="W11" s="62">
        <v>6672</v>
      </c>
      <c r="X11" s="29">
        <v>4178</v>
      </c>
      <c r="Y11" s="64">
        <v>16092.922795434375</v>
      </c>
      <c r="Z11" s="64">
        <v>12768.466790813161</v>
      </c>
      <c r="AA11" s="65">
        <v>9069.1387133051539</v>
      </c>
      <c r="AB11" s="64">
        <v>8170.861286694847</v>
      </c>
    </row>
    <row r="12" spans="1:28" x14ac:dyDescent="0.35">
      <c r="A12" s="29" t="s">
        <v>68</v>
      </c>
      <c r="B12" s="173">
        <v>916.99143409054602</v>
      </c>
      <c r="C12" s="173">
        <v>-1176</v>
      </c>
      <c r="D12" s="218">
        <v>1554</v>
      </c>
      <c r="E12" s="171">
        <v>-562</v>
      </c>
      <c r="F12" s="39">
        <v>-399</v>
      </c>
      <c r="G12" s="39">
        <v>744</v>
      </c>
      <c r="H12" s="179">
        <v>-1349</v>
      </c>
      <c r="I12" s="171">
        <v>597.28270257103031</v>
      </c>
      <c r="J12" s="171">
        <v>-3490</v>
      </c>
      <c r="K12" s="171">
        <v>-4072</v>
      </c>
      <c r="L12" s="39">
        <v>-587</v>
      </c>
      <c r="M12" s="103">
        <v>1399</v>
      </c>
      <c r="N12" s="103">
        <v>-715</v>
      </c>
      <c r="O12" s="39">
        <v>-2244</v>
      </c>
      <c r="P12" s="103">
        <v>-2013</v>
      </c>
      <c r="Q12" s="39">
        <v>-2406</v>
      </c>
      <c r="R12" s="93">
        <v>-4280</v>
      </c>
      <c r="S12" s="62">
        <v>-484</v>
      </c>
      <c r="T12" s="29">
        <v>-1415</v>
      </c>
      <c r="U12" s="6">
        <v>12536.5197593541</v>
      </c>
      <c r="V12" s="62">
        <v>-1188.0653435938975</v>
      </c>
      <c r="W12" s="62">
        <v>-683</v>
      </c>
      <c r="X12" s="29">
        <v>-1486</v>
      </c>
      <c r="Y12" s="64">
        <v>-607.33339042962371</v>
      </c>
      <c r="Z12" s="64">
        <v>-1181.2308894866314</v>
      </c>
      <c r="AA12" s="65">
        <v>-812.65978981657418</v>
      </c>
      <c r="AB12" s="64">
        <v>-3121.3402101834258</v>
      </c>
    </row>
    <row r="13" spans="1:28" x14ac:dyDescent="0.35">
      <c r="A13" s="29" t="s">
        <v>69</v>
      </c>
      <c r="B13" s="173">
        <v>-12856.163401232463</v>
      </c>
      <c r="C13" s="173">
        <v>-10337</v>
      </c>
      <c r="D13" s="218">
        <v>-5334</v>
      </c>
      <c r="E13" s="173">
        <v>-3800</v>
      </c>
      <c r="F13" s="103">
        <v>11922</v>
      </c>
      <c r="G13" s="103">
        <v>-10071</v>
      </c>
      <c r="H13" s="177">
        <v>-1655</v>
      </c>
      <c r="I13" s="173">
        <v>-5606</v>
      </c>
      <c r="J13" s="173">
        <v>-9428</v>
      </c>
      <c r="K13" s="173">
        <v>2444</v>
      </c>
      <c r="L13" s="103">
        <v>-2008</v>
      </c>
      <c r="M13" s="103">
        <v>-6095</v>
      </c>
      <c r="N13" s="103">
        <v>-10210</v>
      </c>
      <c r="O13" s="103">
        <v>4816</v>
      </c>
      <c r="P13" s="103">
        <v>10640</v>
      </c>
      <c r="Q13" s="103">
        <v>-15098</v>
      </c>
      <c r="R13" s="93">
        <v>-5886</v>
      </c>
      <c r="S13" s="62">
        <v>-15850</v>
      </c>
      <c r="T13" s="29">
        <v>501</v>
      </c>
      <c r="U13" s="6">
        <v>-17193.8154004428</v>
      </c>
      <c r="V13" s="62">
        <v>-10115.65636109986</v>
      </c>
      <c r="W13" s="62">
        <v>-6953</v>
      </c>
      <c r="X13" s="29">
        <v>-4506</v>
      </c>
      <c r="Y13" s="64">
        <v>-15467.341409863126</v>
      </c>
      <c r="Z13" s="64">
        <v>-13204.818723130333</v>
      </c>
      <c r="AA13" s="65">
        <v>-6029.3963625082406</v>
      </c>
      <c r="AB13" s="64">
        <v>-3782.6036374917594</v>
      </c>
    </row>
    <row r="14" spans="1:28" x14ac:dyDescent="0.35">
      <c r="A14" s="29" t="s">
        <v>70</v>
      </c>
      <c r="B14" s="173">
        <v>-8408.9952631169035</v>
      </c>
      <c r="C14" s="173">
        <v>-1339</v>
      </c>
      <c r="D14" s="218">
        <v>2328</v>
      </c>
      <c r="E14" s="171">
        <v>4857</v>
      </c>
      <c r="F14" s="39">
        <v>15122</v>
      </c>
      <c r="G14" s="39">
        <v>-2734</v>
      </c>
      <c r="H14" s="179">
        <v>-448</v>
      </c>
      <c r="I14" s="171">
        <v>3637.0048497464404</v>
      </c>
      <c r="J14" s="171">
        <v>-4871</v>
      </c>
      <c r="K14" s="171">
        <v>2038</v>
      </c>
      <c r="L14" s="39">
        <v>2075</v>
      </c>
      <c r="M14" s="103">
        <v>644</v>
      </c>
      <c r="N14" s="103">
        <v>-3483</v>
      </c>
      <c r="O14" s="39">
        <v>-2849</v>
      </c>
      <c r="P14" s="103">
        <v>3774</v>
      </c>
      <c r="Q14" s="39">
        <v>-2268</v>
      </c>
      <c r="R14" s="93">
        <v>-3601</v>
      </c>
      <c r="S14" s="62">
        <v>-11251</v>
      </c>
      <c r="T14" s="66">
        <v>4135</v>
      </c>
      <c r="U14" s="6">
        <v>13365.482432402199</v>
      </c>
      <c r="V14" s="62">
        <v>-3127.2219972098464</v>
      </c>
      <c r="W14" s="62">
        <v>-907</v>
      </c>
      <c r="X14" s="29">
        <v>-1814</v>
      </c>
      <c r="Y14" s="64">
        <v>-49.722543172581325</v>
      </c>
      <c r="Z14" s="64">
        <v>-1533.6689886658853</v>
      </c>
      <c r="AA14" s="65">
        <v>2153.7658897894289</v>
      </c>
      <c r="AB14" s="64">
        <v>1249.2341102105713</v>
      </c>
    </row>
    <row r="15" spans="1:28" x14ac:dyDescent="0.35">
      <c r="A15" s="29"/>
      <c r="B15" s="29"/>
      <c r="C15" s="173"/>
      <c r="D15" s="218"/>
      <c r="E15" s="171"/>
      <c r="F15" s="90"/>
      <c r="G15" s="90"/>
      <c r="H15" s="179"/>
      <c r="I15" s="171"/>
      <c r="J15" s="171"/>
      <c r="K15" s="171"/>
      <c r="L15" s="39"/>
      <c r="M15" s="103"/>
      <c r="N15" s="103"/>
      <c r="O15" s="39"/>
      <c r="P15" s="103"/>
      <c r="Q15" s="39"/>
      <c r="R15" s="58"/>
      <c r="S15" s="29"/>
      <c r="T15" s="29"/>
      <c r="U15" s="36"/>
      <c r="V15" s="29"/>
      <c r="W15" s="29"/>
      <c r="X15" s="29"/>
      <c r="Y15" s="29"/>
      <c r="Z15" s="29"/>
      <c r="AA15" s="29"/>
      <c r="AB15" s="29"/>
    </row>
    <row r="16" spans="1:28" x14ac:dyDescent="0.35">
      <c r="A16" s="29" t="s">
        <v>71</v>
      </c>
      <c r="B16" s="233">
        <v>322901</v>
      </c>
      <c r="C16" s="169">
        <v>332772</v>
      </c>
      <c r="D16" s="215">
        <v>353859</v>
      </c>
      <c r="E16" s="169">
        <v>344096</v>
      </c>
      <c r="F16" s="90">
        <v>345563</v>
      </c>
      <c r="G16" s="90">
        <v>326794</v>
      </c>
      <c r="H16" s="169">
        <v>334437</v>
      </c>
      <c r="I16" s="169">
        <v>327054.96780128794</v>
      </c>
      <c r="J16" s="169">
        <v>306035.24894296314</v>
      </c>
      <c r="K16" s="169">
        <v>343805</v>
      </c>
      <c r="L16" s="90">
        <v>319988</v>
      </c>
      <c r="M16" s="91">
        <v>315810</v>
      </c>
      <c r="N16" s="91">
        <v>306768</v>
      </c>
      <c r="O16" s="90">
        <v>329337</v>
      </c>
      <c r="P16" s="91">
        <v>331140</v>
      </c>
      <c r="Q16" s="90">
        <v>312532.93907901028</v>
      </c>
      <c r="R16" s="104">
        <v>376397</v>
      </c>
      <c r="S16" s="67">
        <v>318966</v>
      </c>
      <c r="T16" s="62">
        <v>327959</v>
      </c>
      <c r="U16" s="8">
        <v>318966</v>
      </c>
      <c r="V16" s="62">
        <v>333079</v>
      </c>
      <c r="W16" s="67">
        <v>318966</v>
      </c>
      <c r="X16" s="71">
        <v>339490</v>
      </c>
      <c r="Y16" s="67">
        <v>368914</v>
      </c>
      <c r="Z16" s="65">
        <v>364603.07298335468</v>
      </c>
      <c r="AA16" s="67">
        <v>390322</v>
      </c>
      <c r="AB16" s="65">
        <v>394001.58091739705</v>
      </c>
    </row>
    <row r="17" spans="1:28" x14ac:dyDescent="0.35">
      <c r="A17" s="29" t="s">
        <v>72</v>
      </c>
      <c r="B17" s="233">
        <v>106196</v>
      </c>
      <c r="C17" s="169">
        <v>117044</v>
      </c>
      <c r="D17" s="215">
        <v>131650</v>
      </c>
      <c r="E17" s="169">
        <v>130474</v>
      </c>
      <c r="F17" s="92">
        <v>133492</v>
      </c>
      <c r="G17" s="90">
        <v>119149</v>
      </c>
      <c r="H17" s="169">
        <v>122906</v>
      </c>
      <c r="I17" s="169">
        <v>121378.33486660534</v>
      </c>
      <c r="J17" s="169">
        <v>125220.8991284839</v>
      </c>
      <c r="K17" s="169">
        <v>134816</v>
      </c>
      <c r="L17" s="90">
        <v>131345</v>
      </c>
      <c r="M17" s="91">
        <v>132844</v>
      </c>
      <c r="N17" s="91">
        <v>152911</v>
      </c>
      <c r="O17" s="90">
        <v>160288</v>
      </c>
      <c r="P17" s="91">
        <v>150590</v>
      </c>
      <c r="Q17" s="90">
        <v>139718.4415358525</v>
      </c>
      <c r="R17" s="104">
        <v>147851</v>
      </c>
      <c r="S17" s="67">
        <v>146432</v>
      </c>
      <c r="T17" s="62">
        <v>152896</v>
      </c>
      <c r="U17" s="8">
        <v>146432</v>
      </c>
      <c r="V17" s="62">
        <v>165118</v>
      </c>
      <c r="W17" s="67">
        <v>156948</v>
      </c>
      <c r="X17" s="71">
        <v>176482</v>
      </c>
      <c r="Y17" s="67">
        <v>185469</v>
      </c>
      <c r="Z17" s="65">
        <v>196986.00695079571</v>
      </c>
      <c r="AA17" s="67">
        <v>238770</v>
      </c>
      <c r="AB17" s="65">
        <v>220067.18898937528</v>
      </c>
    </row>
    <row r="18" spans="1:28" x14ac:dyDescent="0.35">
      <c r="A18" s="29" t="s">
        <v>73</v>
      </c>
      <c r="B18" s="233">
        <v>54874</v>
      </c>
      <c r="C18" s="169">
        <v>66618</v>
      </c>
      <c r="D18" s="215">
        <v>73018</v>
      </c>
      <c r="E18" s="169">
        <v>78343</v>
      </c>
      <c r="F18" s="92">
        <v>81609</v>
      </c>
      <c r="G18" s="92">
        <v>14426</v>
      </c>
      <c r="H18" s="172">
        <v>13914</v>
      </c>
      <c r="I18" s="169">
        <v>13721.251149954001</v>
      </c>
      <c r="J18" s="169">
        <v>30457.545948744497</v>
      </c>
      <c r="K18" s="169">
        <v>24381</v>
      </c>
      <c r="L18" s="90">
        <v>60785</v>
      </c>
      <c r="M18" s="91">
        <v>66247</v>
      </c>
      <c r="N18" s="91">
        <v>85519</v>
      </c>
      <c r="O18" s="90">
        <v>87771</v>
      </c>
      <c r="P18" s="91">
        <v>85428</v>
      </c>
      <c r="Q18" s="90">
        <v>69361.655868156711</v>
      </c>
      <c r="R18" s="104">
        <v>86735</v>
      </c>
      <c r="S18" s="67">
        <v>69948</v>
      </c>
      <c r="T18" s="62">
        <v>68361</v>
      </c>
      <c r="U18" s="8">
        <v>69948</v>
      </c>
      <c r="V18" s="62">
        <v>72211</v>
      </c>
      <c r="W18" s="67">
        <v>71812</v>
      </c>
      <c r="X18" s="71">
        <v>112742</v>
      </c>
      <c r="Y18" s="67">
        <v>59376</v>
      </c>
      <c r="Z18" s="65">
        <v>127038.82385220414</v>
      </c>
      <c r="AA18" s="67">
        <v>70156</v>
      </c>
      <c r="AB18" s="65">
        <v>99297.189221863155</v>
      </c>
    </row>
    <row r="19" spans="1:28" x14ac:dyDescent="0.35">
      <c r="A19" s="29" t="s">
        <v>74</v>
      </c>
      <c r="B19" s="233">
        <v>51321</v>
      </c>
      <c r="C19" s="172">
        <v>50426</v>
      </c>
      <c r="D19" s="172">
        <v>58632</v>
      </c>
      <c r="E19" s="169">
        <v>52131</v>
      </c>
      <c r="F19" s="92">
        <v>51883</v>
      </c>
      <c r="G19" s="92">
        <v>104723</v>
      </c>
      <c r="H19" s="172">
        <v>108992</v>
      </c>
      <c r="I19" s="169">
        <v>107657.08371665134</v>
      </c>
      <c r="J19" s="169">
        <v>94763.35317973941</v>
      </c>
      <c r="K19" s="169">
        <v>110435</v>
      </c>
      <c r="L19" s="92">
        <v>70560</v>
      </c>
      <c r="M19" s="91">
        <v>66597</v>
      </c>
      <c r="N19" s="91">
        <v>67392</v>
      </c>
      <c r="O19" s="90">
        <v>72517</v>
      </c>
      <c r="P19" s="53">
        <v>65162</v>
      </c>
      <c r="Q19" s="90">
        <v>70356.785667695789</v>
      </c>
      <c r="R19" s="104">
        <v>61116</v>
      </c>
      <c r="S19" s="67">
        <v>76484</v>
      </c>
      <c r="T19" s="62">
        <v>84534</v>
      </c>
      <c r="U19" s="8">
        <v>76484</v>
      </c>
      <c r="V19" s="62">
        <v>92907</v>
      </c>
      <c r="W19" s="67">
        <v>85137</v>
      </c>
      <c r="X19" s="71">
        <v>63741</v>
      </c>
      <c r="Y19" s="67">
        <v>126092</v>
      </c>
      <c r="Z19" s="65">
        <v>69947.183098591559</v>
      </c>
      <c r="AA19" s="67">
        <v>168614</v>
      </c>
      <c r="AB19" s="65">
        <v>120769.99976751214</v>
      </c>
    </row>
    <row r="20" spans="1:28" x14ac:dyDescent="0.35">
      <c r="A20" s="29" t="s">
        <v>75</v>
      </c>
      <c r="B20" s="233">
        <v>216482</v>
      </c>
      <c r="C20" s="172">
        <v>215318</v>
      </c>
      <c r="D20" s="172">
        <v>221792</v>
      </c>
      <c r="E20" s="169">
        <v>213170</v>
      </c>
      <c r="F20" s="92">
        <v>211618</v>
      </c>
      <c r="G20" s="92">
        <v>207194</v>
      </c>
      <c r="H20" s="172">
        <v>211079</v>
      </c>
      <c r="I20" s="169">
        <v>205195.26218951243</v>
      </c>
      <c r="J20" s="172">
        <v>180363.27551988955</v>
      </c>
      <c r="K20" s="172">
        <v>208513</v>
      </c>
      <c r="L20" s="92">
        <v>188189</v>
      </c>
      <c r="M20" s="91">
        <v>182467</v>
      </c>
      <c r="N20" s="91">
        <v>153374</v>
      </c>
      <c r="O20" s="90">
        <v>168553</v>
      </c>
      <c r="P20" s="53">
        <v>179987</v>
      </c>
      <c r="Q20" s="90">
        <v>172243.11866765231</v>
      </c>
      <c r="R20" s="104">
        <v>169695</v>
      </c>
      <c r="S20" s="67">
        <v>171979</v>
      </c>
      <c r="T20" s="62">
        <v>174515</v>
      </c>
      <c r="U20" s="8">
        <v>171979</v>
      </c>
      <c r="V20" s="63">
        <v>167958</v>
      </c>
      <c r="W20" s="67">
        <v>162015</v>
      </c>
      <c r="X20" s="71">
        <v>163005</v>
      </c>
      <c r="Y20" s="67">
        <v>183441</v>
      </c>
      <c r="Z20" s="65">
        <v>167613.86500823122</v>
      </c>
      <c r="AA20" s="67">
        <v>150649</v>
      </c>
      <c r="AB20" s="65">
        <v>173170.66933252735</v>
      </c>
    </row>
    <row r="21" spans="1:28" x14ac:dyDescent="0.35">
      <c r="A21" s="29" t="s">
        <v>76</v>
      </c>
      <c r="B21" s="233">
        <v>5605</v>
      </c>
      <c r="C21" s="172">
        <v>5642</v>
      </c>
      <c r="D21" s="172">
        <v>5720</v>
      </c>
      <c r="E21" s="169">
        <v>5601</v>
      </c>
      <c r="F21" s="92">
        <v>5593</v>
      </c>
      <c r="G21" s="92">
        <v>5549</v>
      </c>
      <c r="H21" s="172">
        <v>5564</v>
      </c>
      <c r="I21" s="172">
        <v>5503.9098436062559</v>
      </c>
      <c r="J21" s="172">
        <v>5162.4385192855289</v>
      </c>
      <c r="K21" s="172">
        <v>5377</v>
      </c>
      <c r="L21" s="92">
        <v>5118</v>
      </c>
      <c r="M21" s="91">
        <v>5103</v>
      </c>
      <c r="N21" s="91">
        <v>4914</v>
      </c>
      <c r="O21" s="90">
        <v>5113</v>
      </c>
      <c r="P21" s="53">
        <v>5144</v>
      </c>
      <c r="Q21" s="92">
        <v>5203.0699656476927</v>
      </c>
      <c r="R21" s="104">
        <v>5165</v>
      </c>
      <c r="S21" s="67">
        <v>5186</v>
      </c>
      <c r="T21" s="62">
        <v>5135</v>
      </c>
      <c r="U21" s="8">
        <v>5186</v>
      </c>
      <c r="V21" s="63">
        <v>5287</v>
      </c>
      <c r="W21" s="67">
        <v>5246</v>
      </c>
      <c r="X21" s="71">
        <v>5257</v>
      </c>
      <c r="Y21" s="67">
        <v>5620</v>
      </c>
      <c r="Z21" s="65">
        <v>5471.6937991585883</v>
      </c>
      <c r="AA21" s="67">
        <v>5628</v>
      </c>
      <c r="AB21" s="65">
        <v>5563.666798409783</v>
      </c>
    </row>
    <row r="22" spans="1:28" x14ac:dyDescent="0.35">
      <c r="A22" s="29" t="s">
        <v>77</v>
      </c>
      <c r="B22" s="237">
        <v>9.0500000000000007</v>
      </c>
      <c r="C22" s="175">
        <v>8.997466528121528</v>
      </c>
      <c r="D22" s="175">
        <v>0.36</v>
      </c>
      <c r="E22" s="175">
        <v>8.91</v>
      </c>
      <c r="F22" s="105">
        <v>8.84</v>
      </c>
      <c r="G22" s="105">
        <v>8.66</v>
      </c>
      <c r="H22" s="175">
        <v>8.82</v>
      </c>
      <c r="I22" s="175">
        <v>8.5744541469020277</v>
      </c>
      <c r="J22" s="175">
        <v>7.54</v>
      </c>
      <c r="K22" s="175">
        <v>8.7100000000000009</v>
      </c>
      <c r="L22" s="105">
        <v>7.86</v>
      </c>
      <c r="M22" s="106">
        <v>7.62</v>
      </c>
      <c r="N22" s="107">
        <v>6.41</v>
      </c>
      <c r="O22" s="108">
        <v>7.04</v>
      </c>
      <c r="P22" s="109">
        <v>7.52</v>
      </c>
      <c r="Q22" s="105">
        <v>7.1974893931575101</v>
      </c>
      <c r="R22" s="110">
        <v>7.09</v>
      </c>
      <c r="S22" s="72">
        <v>7.19</v>
      </c>
      <c r="T22" s="66">
        <v>7.29</v>
      </c>
      <c r="U22" s="40">
        <v>7.19</v>
      </c>
      <c r="V22" s="73">
        <v>7.02</v>
      </c>
      <c r="W22" s="72">
        <v>6.77</v>
      </c>
      <c r="X22" s="74">
        <v>6.81</v>
      </c>
      <c r="Y22" s="72">
        <v>7.67</v>
      </c>
      <c r="Z22" s="70">
        <v>7.0040476790870096</v>
      </c>
      <c r="AA22" s="72">
        <v>6.6</v>
      </c>
      <c r="AB22" s="70">
        <v>7.2362487707378449</v>
      </c>
    </row>
    <row r="23" spans="1:28" x14ac:dyDescent="0.35">
      <c r="A23" s="29"/>
      <c r="B23" s="29"/>
      <c r="C23" s="75"/>
      <c r="D23" s="75"/>
      <c r="E23" s="75"/>
      <c r="F23" s="75"/>
      <c r="G23" s="75"/>
      <c r="H23" s="134"/>
      <c r="I23" s="75"/>
      <c r="J23" s="75"/>
      <c r="K23" s="75"/>
      <c r="L23" s="75"/>
      <c r="M23" s="76"/>
      <c r="N23" s="77"/>
      <c r="O23" s="65"/>
      <c r="P23" s="78"/>
      <c r="Q23" s="75"/>
      <c r="R23" s="60"/>
      <c r="S23" s="66"/>
      <c r="T23" s="66"/>
      <c r="U23" s="41"/>
      <c r="V23" s="66"/>
      <c r="W23" s="66"/>
      <c r="X23" s="66"/>
      <c r="Y23" s="29"/>
      <c r="Z23" s="29"/>
      <c r="AA23" s="29"/>
      <c r="AB23" s="29"/>
    </row>
    <row r="24" spans="1:28" x14ac:dyDescent="0.35">
      <c r="A24" s="29" t="s">
        <v>0</v>
      </c>
      <c r="B24" s="80">
        <v>6361.8623115927421</v>
      </c>
      <c r="C24" s="79">
        <v>5571</v>
      </c>
      <c r="D24" s="79">
        <v>8417</v>
      </c>
      <c r="E24" s="79">
        <v>5083</v>
      </c>
      <c r="F24" s="79">
        <v>1118</v>
      </c>
      <c r="G24" s="79">
        <v>2124</v>
      </c>
      <c r="H24" s="79">
        <f>H4</f>
        <v>325</v>
      </c>
      <c r="I24" s="79">
        <f t="shared" ref="I24:K24" si="0">I4</f>
        <v>1752.4787519100028</v>
      </c>
      <c r="J24" s="79">
        <f t="shared" si="0"/>
        <v>-3197</v>
      </c>
      <c r="K24" s="79">
        <f t="shared" si="0"/>
        <v>564</v>
      </c>
      <c r="L24" s="79">
        <v>2176</v>
      </c>
      <c r="M24" s="82">
        <v>7240</v>
      </c>
      <c r="N24" s="80">
        <v>-221</v>
      </c>
      <c r="O24" s="81">
        <v>4867</v>
      </c>
      <c r="P24" s="82">
        <v>6921</v>
      </c>
      <c r="Q24" s="79">
        <v>11119</v>
      </c>
      <c r="R24" s="83">
        <v>9040</v>
      </c>
      <c r="S24" s="83">
        <v>8984</v>
      </c>
      <c r="T24" s="83">
        <v>9872</v>
      </c>
      <c r="U24" s="38">
        <v>15022</v>
      </c>
      <c r="V24" s="83">
        <v>11321</v>
      </c>
      <c r="W24" s="83">
        <v>-632</v>
      </c>
      <c r="X24" s="83">
        <v>6099</v>
      </c>
      <c r="Y24" s="83">
        <v>7713</v>
      </c>
      <c r="Z24" s="83">
        <v>4361</v>
      </c>
      <c r="AA24" s="84">
        <v>1827</v>
      </c>
      <c r="AB24" s="85">
        <v>5681</v>
      </c>
    </row>
    <row r="25" spans="1:28" x14ac:dyDescent="0.35">
      <c r="A25" s="29" t="s">
        <v>1</v>
      </c>
      <c r="B25" s="80">
        <v>9617.2220984139567</v>
      </c>
      <c r="C25" s="79">
        <v>8849</v>
      </c>
      <c r="D25" s="79">
        <v>10635</v>
      </c>
      <c r="E25" s="79">
        <v>8316</v>
      </c>
      <c r="F25" s="79">
        <v>4387</v>
      </c>
      <c r="G25" s="79">
        <v>5378</v>
      </c>
      <c r="H25" s="79">
        <v>3466</v>
      </c>
      <c r="I25" s="79">
        <v>5005.2897884084641</v>
      </c>
      <c r="J25" s="79">
        <v>-177</v>
      </c>
      <c r="K25" s="79">
        <v>3612</v>
      </c>
      <c r="L25" s="180">
        <v>4997</v>
      </c>
      <c r="M25" s="82">
        <v>10191</v>
      </c>
      <c r="N25" s="80">
        <v>2681</v>
      </c>
      <c r="O25" s="81">
        <v>7859</v>
      </c>
      <c r="P25" s="82">
        <v>9893</v>
      </c>
      <c r="Q25" s="79">
        <v>14065</v>
      </c>
      <c r="R25" s="83">
        <v>12011</v>
      </c>
      <c r="S25" s="86">
        <v>12002</v>
      </c>
      <c r="T25" s="86">
        <v>12884</v>
      </c>
      <c r="U25" s="39">
        <v>18039</v>
      </c>
      <c r="V25" s="86">
        <v>14466</v>
      </c>
      <c r="W25" s="31">
        <v>2473</v>
      </c>
      <c r="X25" s="31">
        <v>9302</v>
      </c>
      <c r="Y25" s="31">
        <v>11053</v>
      </c>
      <c r="Z25" s="31">
        <v>7646</v>
      </c>
      <c r="AA25" s="31">
        <v>5212</v>
      </c>
      <c r="AB25" s="31">
        <v>8938</v>
      </c>
    </row>
    <row r="26" spans="1:28" x14ac:dyDescent="0.35">
      <c r="A26" s="29" t="s">
        <v>78</v>
      </c>
      <c r="B26" s="238">
        <v>0.37</v>
      </c>
      <c r="C26" s="51">
        <v>0.375</v>
      </c>
      <c r="D26" s="250">
        <v>0.36</v>
      </c>
      <c r="E26" s="250">
        <v>0.36</v>
      </c>
      <c r="F26" s="250">
        <v>0.34</v>
      </c>
      <c r="G26" s="250">
        <v>0.33</v>
      </c>
      <c r="H26" s="250">
        <v>0.32100000000000001</v>
      </c>
      <c r="I26" s="250">
        <v>0.27700000000000002</v>
      </c>
      <c r="J26" s="250">
        <v>0.30199999999999999</v>
      </c>
      <c r="K26" s="250">
        <v>0.30299999999999999</v>
      </c>
      <c r="L26" s="250">
        <v>0.29299999999999998</v>
      </c>
      <c r="M26" s="251">
        <v>0.29199999999999998</v>
      </c>
      <c r="N26" s="251">
        <v>0.29199999999999998</v>
      </c>
      <c r="O26" s="252">
        <v>0.35099999999999998</v>
      </c>
      <c r="P26" s="253">
        <v>0.35099999999999998</v>
      </c>
      <c r="Q26" s="254">
        <v>0.40832252423132093</v>
      </c>
      <c r="R26" s="255">
        <v>0.38400000000000001</v>
      </c>
      <c r="S26" s="9">
        <v>0.41199999999999998</v>
      </c>
      <c r="T26" s="9">
        <v>0.437</v>
      </c>
      <c r="U26" s="9">
        <v>0.41</v>
      </c>
      <c r="V26" s="87">
        <v>0.40600000000000003</v>
      </c>
      <c r="W26" s="87">
        <v>0.38700000000000001</v>
      </c>
      <c r="X26" s="87">
        <v>0.38600000000000001</v>
      </c>
      <c r="Y26" s="88">
        <v>0.38500000000000001</v>
      </c>
      <c r="Z26" s="88">
        <v>0.36899999999999999</v>
      </c>
      <c r="AA26" s="88">
        <v>0.35299999999999998</v>
      </c>
      <c r="AB26" s="88">
        <v>0.33100000000000002</v>
      </c>
    </row>
    <row r="27" spans="1:28" x14ac:dyDescent="0.35">
      <c r="A27" s="29" t="s">
        <v>79</v>
      </c>
      <c r="B27" s="48">
        <v>0.12</v>
      </c>
      <c r="C27" s="51">
        <v>4.2000000000000003E-2</v>
      </c>
      <c r="D27" s="250">
        <v>8.5999999999999993E-2</v>
      </c>
      <c r="E27" s="250">
        <v>6.7000000000000004E-2</v>
      </c>
      <c r="F27" s="250">
        <v>5.8999999999999997E-2</v>
      </c>
      <c r="G27" s="250">
        <v>-4.4999999999999998E-2</v>
      </c>
      <c r="H27" s="250">
        <v>2.5999999999999999E-2</v>
      </c>
      <c r="I27" s="250">
        <v>3.0000000000000001E-3</v>
      </c>
      <c r="J27" s="250">
        <v>-0.33600000000000002</v>
      </c>
      <c r="K27" s="250">
        <v>5.0000000000000001E-3</v>
      </c>
      <c r="L27" s="250">
        <v>-4.0000000000000001E-3</v>
      </c>
      <c r="M27" s="230">
        <v>8.5999999999999993E-2</v>
      </c>
      <c r="N27" s="251">
        <v>-6.9000000000000006E-2</v>
      </c>
      <c r="O27" s="252">
        <v>2.5999999999999999E-2</v>
      </c>
      <c r="P27" s="253">
        <v>0.192</v>
      </c>
      <c r="Q27" s="254">
        <v>6.2072864354795677E-2</v>
      </c>
      <c r="R27" s="255">
        <v>7.3999999999999996E-2</v>
      </c>
      <c r="S27" s="9">
        <v>0.114</v>
      </c>
      <c r="T27" s="9">
        <v>0.09</v>
      </c>
      <c r="U27" s="9">
        <v>0.113</v>
      </c>
      <c r="V27" s="87">
        <v>9.1999999999999998E-2</v>
      </c>
      <c r="W27" s="87">
        <v>-0.13600000000000001</v>
      </c>
      <c r="X27" s="87">
        <v>-1.6E-2</v>
      </c>
      <c r="Y27" s="88">
        <v>7.8E-2</v>
      </c>
      <c r="Z27" s="88">
        <v>-1.41E-2</v>
      </c>
      <c r="AA27" s="88">
        <v>3.6999999999999998E-2</v>
      </c>
      <c r="AB27" s="88">
        <v>3.9E-2</v>
      </c>
    </row>
    <row r="28" spans="1:28" x14ac:dyDescent="0.35">
      <c r="A28" s="29" t="s">
        <v>80</v>
      </c>
      <c r="B28" s="49">
        <v>3.5999999999999997E-2</v>
      </c>
      <c r="C28" s="51">
        <v>1.2E-2</v>
      </c>
      <c r="D28" s="250">
        <v>0.03</v>
      </c>
      <c r="E28" s="250">
        <v>2.1000000000000001E-2</v>
      </c>
      <c r="F28" s="250">
        <v>1.4757723823115236E-2</v>
      </c>
      <c r="G28" s="250">
        <v>-1.2999999999999999E-2</v>
      </c>
      <c r="H28" s="250">
        <v>8.0000000000000002E-3</v>
      </c>
      <c r="I28" s="250">
        <v>3.5000000000000003E-2</v>
      </c>
      <c r="J28" s="250">
        <v>3.5000000000000003E-2</v>
      </c>
      <c r="K28" s="250">
        <v>3.5000000000000003E-2</v>
      </c>
      <c r="L28" s="250">
        <v>3.5000000000000003E-2</v>
      </c>
      <c r="M28" s="230">
        <v>3.5000000000000003E-2</v>
      </c>
      <c r="N28" s="251">
        <v>-2.3E-2</v>
      </c>
      <c r="O28" s="252">
        <v>8.1000000000000003E-2</v>
      </c>
      <c r="P28" s="253">
        <v>8.1000000000000003E-2</v>
      </c>
      <c r="Q28" s="254">
        <v>2.9659877684719425E-2</v>
      </c>
      <c r="R28" s="255">
        <v>3.2000000000000001E-2</v>
      </c>
      <c r="S28" s="9">
        <v>4.5999999999999999E-2</v>
      </c>
      <c r="T28" s="9">
        <v>3.3000000000000002E-2</v>
      </c>
      <c r="U28" s="9">
        <v>5.3999999999999999E-2</v>
      </c>
      <c r="V28" s="87">
        <v>4.2000000000000003E-2</v>
      </c>
      <c r="W28" s="87">
        <v>-2.9000000000000001E-2</v>
      </c>
      <c r="X28" s="87">
        <v>-6.0000000000000001E-3</v>
      </c>
      <c r="Y28" s="88">
        <v>0.7</v>
      </c>
      <c r="Z28" s="88">
        <v>-2E-3</v>
      </c>
      <c r="AA28" s="88">
        <v>6.0000000000000001E-3</v>
      </c>
      <c r="AB28" s="88">
        <v>7.0000000000000001E-3</v>
      </c>
    </row>
    <row r="29" spans="1:28" x14ac:dyDescent="0.35">
      <c r="A29" s="29" t="s">
        <v>81</v>
      </c>
      <c r="B29" s="49">
        <v>2.4E-2</v>
      </c>
      <c r="C29" s="51">
        <v>8.0000000000000002E-3</v>
      </c>
      <c r="D29" s="250">
        <v>1.9E-2</v>
      </c>
      <c r="E29" s="250">
        <v>1.2999999999999999E-2</v>
      </c>
      <c r="F29" s="250">
        <v>9.0374258818218377E-3</v>
      </c>
      <c r="G29" s="250">
        <v>-8.0000000000000002E-3</v>
      </c>
      <c r="H29" s="250">
        <v>5.0000000000000001E-3</v>
      </c>
      <c r="I29" s="250">
        <v>0.02</v>
      </c>
      <c r="J29" s="250">
        <v>0.02</v>
      </c>
      <c r="K29" s="250">
        <v>0.02</v>
      </c>
      <c r="L29" s="250">
        <v>2.01E-2</v>
      </c>
      <c r="M29" s="230">
        <v>0.02</v>
      </c>
      <c r="N29" s="251">
        <v>-1.2E-2</v>
      </c>
      <c r="O29" s="252">
        <v>4.3999999999999997E-2</v>
      </c>
      <c r="P29" s="253">
        <v>4.3999999999999997E-2</v>
      </c>
      <c r="Q29" s="254">
        <v>1.6346148494849264E-2</v>
      </c>
      <c r="R29" s="255">
        <v>1.7000000000000001E-2</v>
      </c>
      <c r="S29" s="9">
        <v>2.5000000000000001E-2</v>
      </c>
      <c r="T29" s="9">
        <v>1.7999999999999999E-2</v>
      </c>
      <c r="U29" s="9">
        <v>2.9000000000000001E-2</v>
      </c>
      <c r="V29" s="87">
        <v>2.1000000000000001E-2</v>
      </c>
      <c r="W29" s="87">
        <v>-1.4E-2</v>
      </c>
      <c r="X29" s="87">
        <v>-3.0000000000000001E-3</v>
      </c>
      <c r="Y29" s="88">
        <v>3.4000000000000002E-2</v>
      </c>
      <c r="Z29" s="88">
        <v>-4.0000000000000001E-3</v>
      </c>
      <c r="AA29" s="88">
        <v>1.2E-2</v>
      </c>
      <c r="AB29" s="88">
        <v>1.7000000000000001E-2</v>
      </c>
    </row>
    <row r="30" spans="1:28" x14ac:dyDescent="0.35">
      <c r="B30" s="232"/>
      <c r="R30" s="30"/>
      <c r="S30" s="30"/>
      <c r="T30" s="30"/>
      <c r="U30" s="30"/>
      <c r="V30" s="30"/>
      <c r="W30" s="30"/>
      <c r="X30" s="30"/>
      <c r="Y30" s="30"/>
      <c r="Z30" s="30"/>
      <c r="AA30" s="30"/>
      <c r="AB30" s="30"/>
    </row>
    <row r="31" spans="1:28" x14ac:dyDescent="0.35">
      <c r="A31" s="258" t="s">
        <v>82</v>
      </c>
      <c r="B31" s="147"/>
      <c r="C31" s="147"/>
      <c r="D31" s="147"/>
      <c r="E31" s="147"/>
      <c r="F31" s="147"/>
      <c r="G31" s="147"/>
      <c r="H31" s="147"/>
      <c r="I31" s="147"/>
      <c r="J31" s="147"/>
      <c r="K31" s="147"/>
    </row>
    <row r="34" spans="1:28" x14ac:dyDescent="0.35">
      <c r="O34" s="11"/>
    </row>
    <row r="35" spans="1:28" x14ac:dyDescent="0.35">
      <c r="O35" s="11"/>
    </row>
    <row r="37" spans="1:28" x14ac:dyDescent="0.35">
      <c r="A37" s="61"/>
      <c r="B37" s="61"/>
      <c r="C37" s="61"/>
      <c r="D37" s="61"/>
      <c r="E37" s="61"/>
      <c r="G37" s="61"/>
      <c r="H37" s="61"/>
      <c r="I37" s="61"/>
      <c r="J37" s="61"/>
      <c r="K37" s="61"/>
      <c r="L37" s="61"/>
      <c r="M37" s="61"/>
      <c r="N37" s="61"/>
      <c r="O37" s="61"/>
      <c r="Q37" s="61"/>
    </row>
    <row r="38" spans="1:28" x14ac:dyDescent="0.35">
      <c r="R38" s="89"/>
      <c r="S38" s="89"/>
      <c r="T38" s="89"/>
      <c r="U38" s="89"/>
      <c r="V38" s="89"/>
      <c r="W38" s="89"/>
      <c r="X38" s="89"/>
      <c r="Y38" s="89"/>
      <c r="Z38" s="89"/>
      <c r="AA38" s="89"/>
      <c r="AB38" s="89"/>
    </row>
    <row r="39" spans="1:28" x14ac:dyDescent="0.35">
      <c r="R39" s="89"/>
      <c r="S39" s="89"/>
      <c r="T39" s="89"/>
      <c r="U39" s="89"/>
      <c r="V39" s="89"/>
      <c r="W39" s="89"/>
      <c r="X39" s="89"/>
      <c r="Y39" s="89"/>
      <c r="Z39" s="89"/>
      <c r="AA39" s="89"/>
      <c r="AB39" s="8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F1DB-8ECE-476D-B0F2-52A70505EEF1}">
  <dimension ref="A1:AL33"/>
  <sheetViews>
    <sheetView zoomScaleNormal="100" workbookViewId="0">
      <selection activeCell="A16" sqref="A16"/>
    </sheetView>
  </sheetViews>
  <sheetFormatPr defaultRowHeight="14.5" x14ac:dyDescent="0.35"/>
  <cols>
    <col min="1" max="1" width="72.26953125" customWidth="1"/>
    <col min="2" max="2" width="15.26953125" customWidth="1"/>
    <col min="3" max="3" width="19.453125" customWidth="1"/>
    <col min="4" max="4" width="20.453125" customWidth="1"/>
    <col min="5" max="5" width="21.453125" customWidth="1"/>
    <col min="6" max="6" width="20.26953125" customWidth="1"/>
    <col min="7" max="7" width="23.54296875" customWidth="1"/>
    <col min="8" max="8" width="23.453125" customWidth="1"/>
    <col min="9" max="9" width="22.26953125" style="61" customWidth="1"/>
    <col min="10" max="10" width="20.453125" customWidth="1"/>
    <col min="11" max="11" width="20.81640625" customWidth="1"/>
    <col min="12" max="12" width="21.453125" customWidth="1"/>
    <col min="13" max="13" width="14.81640625" customWidth="1"/>
    <col min="14" max="14" width="16.81640625" customWidth="1"/>
    <col min="15" max="15" width="12" customWidth="1"/>
    <col min="16" max="16" width="12.453125" customWidth="1"/>
    <col min="17" max="17" width="14.453125" style="61" customWidth="1"/>
    <col min="18" max="18" width="12.26953125" customWidth="1"/>
    <col min="19" max="22" width="11.54296875" customWidth="1"/>
    <col min="23" max="23" width="11.7265625" customWidth="1"/>
    <col min="24" max="24" width="11.26953125" customWidth="1"/>
    <col min="25" max="25" width="12" customWidth="1"/>
    <col min="26" max="27" width="10.81640625" customWidth="1"/>
    <col min="28" max="28" width="11" customWidth="1"/>
    <col min="30" max="30" width="11.54296875" customWidth="1"/>
    <col min="31" max="31" width="12" customWidth="1"/>
    <col min="36" max="36" width="11.1796875" customWidth="1"/>
    <col min="37" max="37" width="11.26953125" customWidth="1"/>
  </cols>
  <sheetData>
    <row r="1" spans="1:38" x14ac:dyDescent="0.35">
      <c r="A1" s="257" t="s">
        <v>83</v>
      </c>
      <c r="B1" s="222" t="s">
        <v>55</v>
      </c>
      <c r="C1" s="222" t="s">
        <v>51</v>
      </c>
      <c r="D1" s="249" t="s">
        <v>50</v>
      </c>
      <c r="E1" s="249" t="s">
        <v>39</v>
      </c>
      <c r="F1" s="249" t="s">
        <v>38</v>
      </c>
      <c r="G1" s="249" t="s">
        <v>36</v>
      </c>
      <c r="H1" s="176" t="s">
        <v>32</v>
      </c>
      <c r="I1" s="176" t="s">
        <v>31</v>
      </c>
      <c r="J1" s="176" t="s">
        <v>28</v>
      </c>
      <c r="K1" s="176" t="s">
        <v>29</v>
      </c>
      <c r="L1" s="181" t="s">
        <v>30</v>
      </c>
      <c r="M1" s="182" t="s">
        <v>26</v>
      </c>
      <c r="N1" s="182" t="s">
        <v>25</v>
      </c>
      <c r="O1" s="182" t="s">
        <v>24</v>
      </c>
      <c r="P1" s="182" t="s">
        <v>23</v>
      </c>
      <c r="Q1" s="246" t="s">
        <v>21</v>
      </c>
      <c r="R1" s="246" t="s">
        <v>11</v>
      </c>
      <c r="S1" s="246" t="s">
        <v>7</v>
      </c>
      <c r="T1" s="246" t="s">
        <v>8</v>
      </c>
      <c r="U1" s="247" t="s">
        <v>9</v>
      </c>
      <c r="V1" s="247" t="s">
        <v>10</v>
      </c>
      <c r="W1" s="247" t="s">
        <v>12</v>
      </c>
      <c r="X1" s="247" t="s">
        <v>13</v>
      </c>
      <c r="Y1" s="248" t="s">
        <v>14</v>
      </c>
      <c r="Z1" s="248" t="s">
        <v>15</v>
      </c>
      <c r="AA1" s="248" t="s">
        <v>16</v>
      </c>
      <c r="AB1" s="248" t="s">
        <v>17</v>
      </c>
    </row>
    <row r="2" spans="1:38" x14ac:dyDescent="0.35">
      <c r="A2" s="29" t="s">
        <v>59</v>
      </c>
      <c r="B2" s="53">
        <v>280279</v>
      </c>
      <c r="C2" s="53">
        <v>269938</v>
      </c>
      <c r="D2" s="92">
        <v>328958</v>
      </c>
      <c r="E2" s="90">
        <v>293552</v>
      </c>
      <c r="F2" s="195">
        <v>228096</v>
      </c>
      <c r="G2" s="190">
        <v>250806</v>
      </c>
      <c r="H2" s="92">
        <v>273036</v>
      </c>
      <c r="I2" s="91">
        <v>281967</v>
      </c>
      <c r="J2" s="91">
        <v>211995</v>
      </c>
      <c r="K2" s="91">
        <v>263671</v>
      </c>
      <c r="L2" s="90">
        <v>324478</v>
      </c>
      <c r="M2" s="91">
        <v>334649</v>
      </c>
      <c r="N2" s="91">
        <v>250597</v>
      </c>
      <c r="O2" s="90">
        <v>333132</v>
      </c>
      <c r="P2" s="91">
        <v>355566</v>
      </c>
      <c r="Q2" s="116">
        <v>378539</v>
      </c>
      <c r="R2" s="117">
        <v>339772</v>
      </c>
      <c r="S2" s="62">
        <v>309969</v>
      </c>
      <c r="T2" s="62">
        <v>298629</v>
      </c>
      <c r="U2" s="62">
        <v>382216</v>
      </c>
      <c r="V2" s="62">
        <v>347001</v>
      </c>
      <c r="W2" s="62">
        <v>154396</v>
      </c>
      <c r="X2" s="62">
        <v>276394</v>
      </c>
      <c r="Y2" s="66">
        <v>337406</v>
      </c>
      <c r="Z2" s="62">
        <v>263927</v>
      </c>
      <c r="AA2" s="66">
        <v>255774</v>
      </c>
      <c r="AB2" s="62">
        <v>319511</v>
      </c>
      <c r="AD2" s="7"/>
      <c r="AE2" s="7"/>
      <c r="AG2" s="7"/>
      <c r="AJ2" s="7"/>
      <c r="AK2" s="7"/>
      <c r="AL2" s="7"/>
    </row>
    <row r="3" spans="1:38" x14ac:dyDescent="0.35">
      <c r="A3" s="29" t="s">
        <v>60</v>
      </c>
      <c r="B3" s="91">
        <v>102488</v>
      </c>
      <c r="C3" s="53">
        <v>101128</v>
      </c>
      <c r="D3" s="92">
        <v>118988</v>
      </c>
      <c r="E3" s="90">
        <v>106956</v>
      </c>
      <c r="F3" s="195">
        <v>77425</v>
      </c>
      <c r="G3" s="190">
        <v>82378</v>
      </c>
      <c r="H3" s="90">
        <v>86504</v>
      </c>
      <c r="I3" s="91">
        <v>79343</v>
      </c>
      <c r="J3" s="91">
        <v>64088</v>
      </c>
      <c r="K3" s="91">
        <v>79769</v>
      </c>
      <c r="L3" s="90">
        <v>95031</v>
      </c>
      <c r="M3" s="91">
        <v>98128</v>
      </c>
      <c r="N3" s="91">
        <v>73120</v>
      </c>
      <c r="O3" s="90">
        <v>117007</v>
      </c>
      <c r="P3" s="91">
        <v>124662</v>
      </c>
      <c r="Q3" s="116">
        <v>154566</v>
      </c>
      <c r="R3" s="117">
        <v>130600</v>
      </c>
      <c r="S3" s="62">
        <v>127740</v>
      </c>
      <c r="T3" s="62">
        <v>130417</v>
      </c>
      <c r="U3" s="62">
        <v>167145</v>
      </c>
      <c r="V3" s="62">
        <v>140821</v>
      </c>
      <c r="W3" s="62">
        <v>59787</v>
      </c>
      <c r="X3" s="62">
        <v>106631</v>
      </c>
      <c r="Y3" s="66">
        <v>129789</v>
      </c>
      <c r="Z3" s="62">
        <v>97410</v>
      </c>
      <c r="AA3" s="66">
        <v>90390</v>
      </c>
      <c r="AB3" s="62">
        <v>105823</v>
      </c>
      <c r="AD3" s="7"/>
      <c r="AE3" s="7"/>
      <c r="AG3" s="7"/>
      <c r="AJ3" s="7"/>
      <c r="AK3" s="7"/>
      <c r="AL3" s="7"/>
    </row>
    <row r="4" spans="1:38" x14ac:dyDescent="0.35">
      <c r="A4" s="29" t="s">
        <v>61</v>
      </c>
      <c r="B4" s="91">
        <v>27148</v>
      </c>
      <c r="C4" s="91">
        <v>23715</v>
      </c>
      <c r="D4" s="208">
        <v>35705</v>
      </c>
      <c r="E4" s="90">
        <v>21865</v>
      </c>
      <c r="F4" s="195">
        <v>4782</v>
      </c>
      <c r="G4" s="190">
        <v>9136</v>
      </c>
      <c r="H4" s="90">
        <v>1474</v>
      </c>
      <c r="I4" s="91">
        <v>7951</v>
      </c>
      <c r="J4" s="91">
        <v>-14443</v>
      </c>
      <c r="K4" s="91">
        <v>2551</v>
      </c>
      <c r="L4" s="90">
        <v>10247</v>
      </c>
      <c r="M4" s="91">
        <v>34504</v>
      </c>
      <c r="N4" s="91">
        <v>-1057</v>
      </c>
      <c r="O4" s="90">
        <v>22567</v>
      </c>
      <c r="P4" s="91">
        <v>32165</v>
      </c>
      <c r="Q4" s="116">
        <v>51439</v>
      </c>
      <c r="R4" s="104">
        <v>41412</v>
      </c>
      <c r="S4" s="62">
        <v>40605</v>
      </c>
      <c r="T4" s="62">
        <v>45136</v>
      </c>
      <c r="U4" s="62">
        <v>67736</v>
      </c>
      <c r="V4" s="62">
        <v>50312</v>
      </c>
      <c r="W4" s="62">
        <v>-2532</v>
      </c>
      <c r="X4" s="62">
        <v>26811</v>
      </c>
      <c r="Y4" s="66">
        <v>33070</v>
      </c>
      <c r="Z4" s="62">
        <v>18973</v>
      </c>
      <c r="AA4" s="66">
        <v>7778</v>
      </c>
      <c r="AB4" s="62">
        <v>24416</v>
      </c>
      <c r="AD4" s="7"/>
      <c r="AE4" s="7"/>
      <c r="AG4" s="7"/>
      <c r="AJ4" s="7"/>
      <c r="AK4" s="7"/>
      <c r="AL4" s="7"/>
    </row>
    <row r="5" spans="1:38" x14ac:dyDescent="0.35">
      <c r="A5" s="29" t="s">
        <v>62</v>
      </c>
      <c r="B5" s="91">
        <v>25955</v>
      </c>
      <c r="C5" s="91">
        <v>16604</v>
      </c>
      <c r="D5" s="208">
        <v>34578</v>
      </c>
      <c r="E5" s="90">
        <v>19516</v>
      </c>
      <c r="F5" s="195">
        <v>15808</v>
      </c>
      <c r="G5" s="190">
        <v>-8207</v>
      </c>
      <c r="H5" s="90">
        <v>-3351</v>
      </c>
      <c r="I5" s="91">
        <v>10564</v>
      </c>
      <c r="J5" s="91">
        <v>-27466</v>
      </c>
      <c r="K5" s="91">
        <v>5605</v>
      </c>
      <c r="L5" s="90">
        <v>5813</v>
      </c>
      <c r="M5" s="91">
        <v>38316</v>
      </c>
      <c r="N5" s="91">
        <v>-17390</v>
      </c>
      <c r="O5" s="90">
        <v>12175</v>
      </c>
      <c r="P5" s="91">
        <v>29150</v>
      </c>
      <c r="Q5" s="116">
        <v>33857</v>
      </c>
      <c r="R5" s="104">
        <v>34486</v>
      </c>
      <c r="S5" s="62">
        <v>43712</v>
      </c>
      <c r="T5" s="62">
        <v>39742</v>
      </c>
      <c r="U5" s="62">
        <v>63213</v>
      </c>
      <c r="V5" s="62">
        <v>42405</v>
      </c>
      <c r="W5" s="62">
        <v>-24741</v>
      </c>
      <c r="X5" s="62">
        <v>2485</v>
      </c>
      <c r="Y5" s="66">
        <v>35586</v>
      </c>
      <c r="Z5" s="62">
        <v>4731</v>
      </c>
      <c r="AA5" s="66">
        <v>17318</v>
      </c>
      <c r="AB5" s="62">
        <v>17906</v>
      </c>
      <c r="AD5" s="16"/>
      <c r="AE5" s="16"/>
      <c r="AF5" s="17"/>
      <c r="AG5" s="16"/>
      <c r="AJ5" s="16"/>
      <c r="AK5" s="16"/>
      <c r="AL5" s="16"/>
    </row>
    <row r="6" spans="1:38" x14ac:dyDescent="0.35">
      <c r="A6" s="29" t="s">
        <v>63</v>
      </c>
      <c r="B6" s="91">
        <v>34362</v>
      </c>
      <c r="C6" s="91">
        <v>11241</v>
      </c>
      <c r="D6" s="208">
        <v>28618</v>
      </c>
      <c r="E6" s="39">
        <v>19533</v>
      </c>
      <c r="F6" s="228">
        <v>13434</v>
      </c>
      <c r="G6" s="190">
        <v>-11395</v>
      </c>
      <c r="H6" s="90">
        <v>8711</v>
      </c>
      <c r="I6" s="91">
        <v>808</v>
      </c>
      <c r="J6" s="91">
        <v>-71431</v>
      </c>
      <c r="K6" s="91">
        <v>1303</v>
      </c>
      <c r="L6" s="90">
        <v>-1396</v>
      </c>
      <c r="M6" s="91">
        <v>29824</v>
      </c>
      <c r="N6" s="91">
        <v>-17240</v>
      </c>
      <c r="O6" s="90">
        <v>8547</v>
      </c>
      <c r="P6" s="91">
        <v>68413</v>
      </c>
      <c r="Q6" s="116">
        <v>23497</v>
      </c>
      <c r="R6" s="104">
        <v>25189</v>
      </c>
      <c r="S6" s="67">
        <v>35294</v>
      </c>
      <c r="T6" s="62">
        <v>26849</v>
      </c>
      <c r="U6" s="67">
        <v>43197</v>
      </c>
      <c r="V6" s="67">
        <v>31822</v>
      </c>
      <c r="W6" s="62">
        <v>-21068</v>
      </c>
      <c r="X6" s="62">
        <v>-4400</v>
      </c>
      <c r="Y6" s="66">
        <v>35656</v>
      </c>
      <c r="Z6" s="62">
        <v>-3062</v>
      </c>
      <c r="AA6" s="66">
        <v>8</v>
      </c>
      <c r="AB6" s="62">
        <v>12520</v>
      </c>
      <c r="AD6" s="16"/>
      <c r="AE6" s="16"/>
      <c r="AF6" s="17"/>
      <c r="AG6" s="16"/>
      <c r="AJ6" s="16"/>
      <c r="AK6" s="16"/>
      <c r="AL6" s="16"/>
    </row>
    <row r="7" spans="1:38" x14ac:dyDescent="0.35">
      <c r="A7" s="220" t="s">
        <v>64</v>
      </c>
      <c r="B7" s="206">
        <v>33583</v>
      </c>
      <c r="C7" s="91">
        <v>11232</v>
      </c>
      <c r="D7" s="209">
        <v>28432</v>
      </c>
      <c r="E7" s="39">
        <v>19526</v>
      </c>
      <c r="F7" s="228">
        <v>13429</v>
      </c>
      <c r="G7" s="193">
        <v>-11396</v>
      </c>
      <c r="H7" s="39">
        <v>8565</v>
      </c>
      <c r="I7" s="103">
        <v>809</v>
      </c>
      <c r="J7" s="103">
        <v>-71458</v>
      </c>
      <c r="K7" s="91">
        <v>1304</v>
      </c>
      <c r="L7" s="90">
        <v>-1618</v>
      </c>
      <c r="M7" s="91">
        <v>29816</v>
      </c>
      <c r="N7" s="91">
        <v>-17209</v>
      </c>
      <c r="O7" s="90">
        <v>8253</v>
      </c>
      <c r="P7" s="91">
        <v>68400</v>
      </c>
      <c r="Q7" s="116">
        <v>23291</v>
      </c>
      <c r="R7" s="226">
        <v>25180</v>
      </c>
      <c r="S7" s="86">
        <v>35580</v>
      </c>
      <c r="T7" s="65">
        <v>26844</v>
      </c>
      <c r="U7" s="86">
        <v>43193</v>
      </c>
      <c r="V7" s="86">
        <v>31824</v>
      </c>
      <c r="W7" s="65">
        <v>-21066</v>
      </c>
      <c r="X7" s="65">
        <v>-4398</v>
      </c>
      <c r="Y7" s="29">
        <v>35659</v>
      </c>
      <c r="Z7" s="65">
        <v>-2976</v>
      </c>
      <c r="AA7" s="29">
        <v>5</v>
      </c>
      <c r="AB7" s="65">
        <v>12512</v>
      </c>
      <c r="AD7" s="16"/>
      <c r="AE7" s="16"/>
      <c r="AF7" s="17"/>
      <c r="AG7" s="16"/>
      <c r="AJ7" s="16"/>
      <c r="AK7" s="16"/>
      <c r="AL7" s="16"/>
    </row>
    <row r="8" spans="1:38" x14ac:dyDescent="0.35">
      <c r="A8" s="29" t="s">
        <v>65</v>
      </c>
      <c r="B8" s="91">
        <v>23930769</v>
      </c>
      <c r="C8" s="91">
        <v>23930769</v>
      </c>
      <c r="D8" s="208">
        <v>23930769</v>
      </c>
      <c r="E8" s="86">
        <v>23930769</v>
      </c>
      <c r="F8" s="86">
        <v>23930769</v>
      </c>
      <c r="G8" s="86">
        <v>23930769</v>
      </c>
      <c r="H8" s="90">
        <v>23930769</v>
      </c>
      <c r="I8" s="90">
        <v>23930769</v>
      </c>
      <c r="J8" s="90">
        <v>23930769</v>
      </c>
      <c r="K8" s="90">
        <v>23930769</v>
      </c>
      <c r="L8" s="90">
        <v>23930769</v>
      </c>
      <c r="M8" s="91">
        <v>23930769</v>
      </c>
      <c r="N8" s="91">
        <v>23930769</v>
      </c>
      <c r="O8" s="91">
        <v>23930769</v>
      </c>
      <c r="P8" s="91">
        <v>23930769</v>
      </c>
      <c r="Q8" s="116">
        <v>23930769</v>
      </c>
      <c r="R8" s="62">
        <v>23930769</v>
      </c>
      <c r="S8" s="62">
        <v>23930769</v>
      </c>
      <c r="T8" s="62">
        <v>23930769</v>
      </c>
      <c r="U8" s="62">
        <v>23930769</v>
      </c>
      <c r="V8" s="62">
        <v>23930769</v>
      </c>
      <c r="W8" s="62">
        <v>23930769</v>
      </c>
      <c r="X8" s="62">
        <v>23930769</v>
      </c>
      <c r="Y8" s="62">
        <v>23930769</v>
      </c>
      <c r="Z8" s="62">
        <v>23930769</v>
      </c>
      <c r="AA8" s="62">
        <v>23930769</v>
      </c>
      <c r="AB8" s="62">
        <v>23930769</v>
      </c>
      <c r="AD8" s="7"/>
      <c r="AE8" s="7"/>
      <c r="AG8" s="7"/>
      <c r="AJ8" s="7"/>
      <c r="AK8" s="7"/>
      <c r="AL8" s="7"/>
    </row>
    <row r="9" spans="1:38" x14ac:dyDescent="0.35">
      <c r="A9" s="29" t="s">
        <v>66</v>
      </c>
      <c r="B9" s="118">
        <v>1.4</v>
      </c>
      <c r="C9" s="118">
        <v>0.47</v>
      </c>
      <c r="D9" s="214">
        <v>1.2000000000000002</v>
      </c>
      <c r="E9" s="94">
        <v>0.81</v>
      </c>
      <c r="F9" s="199">
        <v>0.56999999999999995</v>
      </c>
      <c r="G9" s="191">
        <v>-0.48</v>
      </c>
      <c r="H9" s="94">
        <v>0.3600000000000001</v>
      </c>
      <c r="I9" s="95">
        <v>0.03</v>
      </c>
      <c r="J9" s="95">
        <v>-2.98</v>
      </c>
      <c r="K9" s="95">
        <v>0.05</v>
      </c>
      <c r="L9" s="94">
        <v>-0.08</v>
      </c>
      <c r="M9" s="95">
        <v>1.24</v>
      </c>
      <c r="N9" s="118">
        <v>-0.72</v>
      </c>
      <c r="O9" s="94">
        <v>0.37</v>
      </c>
      <c r="P9" s="118">
        <v>2.85</v>
      </c>
      <c r="Q9" s="119">
        <v>0.98187400496824817</v>
      </c>
      <c r="R9" s="120">
        <v>1.0525779593626934</v>
      </c>
      <c r="S9" s="120">
        <v>1.4748376869961848</v>
      </c>
      <c r="T9" s="120">
        <v>1.121944723130293</v>
      </c>
      <c r="U9" s="120">
        <v>1.8050819846198842</v>
      </c>
      <c r="V9" s="120">
        <v>1.3297525039834699</v>
      </c>
      <c r="W9" s="120">
        <v>-0.88037287894927241</v>
      </c>
      <c r="X9" s="121">
        <v>-0.18386371119122832</v>
      </c>
      <c r="Y9" s="121">
        <v>1.0942815920374309</v>
      </c>
      <c r="Z9" s="121">
        <v>-0.12795242810625934</v>
      </c>
      <c r="AA9" s="121">
        <v>0.39601736158165246</v>
      </c>
      <c r="AB9" s="121">
        <v>0.52317583275322244</v>
      </c>
      <c r="AD9" s="11"/>
      <c r="AE9" s="11"/>
      <c r="AG9" s="7"/>
      <c r="AJ9" s="11"/>
      <c r="AK9" s="11"/>
      <c r="AL9" s="7"/>
    </row>
    <row r="10" spans="1:38" x14ac:dyDescent="0.35">
      <c r="A10" s="29"/>
      <c r="B10" s="227"/>
      <c r="C10" s="100"/>
      <c r="D10" s="213"/>
      <c r="E10" s="99"/>
      <c r="F10" s="195"/>
      <c r="G10" s="192"/>
      <c r="H10" s="99"/>
      <c r="I10" s="95"/>
      <c r="J10" s="95"/>
      <c r="K10" s="95"/>
      <c r="L10" s="99"/>
      <c r="M10" s="95"/>
      <c r="N10" s="118"/>
      <c r="O10" s="99"/>
      <c r="P10" s="100"/>
      <c r="Q10" s="122"/>
      <c r="R10" s="123"/>
      <c r="S10" s="67"/>
      <c r="T10" s="67"/>
      <c r="U10" s="67"/>
      <c r="V10" s="67"/>
      <c r="W10" s="62"/>
      <c r="X10" s="62"/>
      <c r="Y10" s="66"/>
      <c r="Z10" s="66"/>
      <c r="AA10" s="66"/>
      <c r="AB10" s="66"/>
      <c r="AD10" s="7"/>
      <c r="AE10" s="7"/>
      <c r="AG10" s="7"/>
      <c r="AJ10" s="7"/>
      <c r="AK10" s="7"/>
      <c r="AL10" s="7"/>
    </row>
    <row r="11" spans="1:38" x14ac:dyDescent="0.35">
      <c r="A11" s="29" t="s">
        <v>67</v>
      </c>
      <c r="B11" s="103">
        <v>14943</v>
      </c>
      <c r="C11" s="103">
        <v>43034</v>
      </c>
      <c r="D11" s="209">
        <v>25870</v>
      </c>
      <c r="E11" s="39">
        <v>39725</v>
      </c>
      <c r="F11" s="195">
        <v>15370</v>
      </c>
      <c r="G11" s="193">
        <v>28253</v>
      </c>
      <c r="H11" s="39">
        <v>10824</v>
      </c>
      <c r="I11" s="103">
        <v>38145</v>
      </c>
      <c r="J11" s="103">
        <v>36100</v>
      </c>
      <c r="K11" s="103">
        <v>16783</v>
      </c>
      <c r="L11" s="39">
        <v>21938</v>
      </c>
      <c r="M11" s="103">
        <v>23367</v>
      </c>
      <c r="N11" s="103">
        <v>35985</v>
      </c>
      <c r="O11" s="39">
        <v>-25204</v>
      </c>
      <c r="P11" s="103">
        <v>-22552</v>
      </c>
      <c r="Q11" s="124">
        <v>70151</v>
      </c>
      <c r="R11" s="123">
        <v>29768</v>
      </c>
      <c r="S11" s="67">
        <v>23365</v>
      </c>
      <c r="T11" s="62">
        <v>23083</v>
      </c>
      <c r="U11" s="67">
        <v>80563</v>
      </c>
      <c r="V11" s="67">
        <v>36374</v>
      </c>
      <c r="W11" s="67">
        <v>29822</v>
      </c>
      <c r="X11" s="67">
        <v>18366</v>
      </c>
      <c r="Y11" s="66">
        <v>68851</v>
      </c>
      <c r="Z11" s="66">
        <v>55539</v>
      </c>
      <c r="AA11" s="66">
        <v>38809</v>
      </c>
      <c r="AB11" s="66">
        <v>35117</v>
      </c>
      <c r="AD11" s="7"/>
      <c r="AE11" s="7"/>
      <c r="AG11" s="7"/>
      <c r="AJ11" s="7"/>
      <c r="AK11" s="7"/>
      <c r="AL11" s="7"/>
    </row>
    <row r="12" spans="1:38" x14ac:dyDescent="0.35">
      <c r="A12" s="29" t="s">
        <v>68</v>
      </c>
      <c r="B12" s="103">
        <v>3902</v>
      </c>
      <c r="C12" s="103">
        <v>-5005</v>
      </c>
      <c r="D12" s="209">
        <v>6641</v>
      </c>
      <c r="E12" s="39">
        <v>-2417</v>
      </c>
      <c r="F12" s="195">
        <v>-1715</v>
      </c>
      <c r="G12" s="193">
        <v>3198</v>
      </c>
      <c r="H12" s="39">
        <v>-5716</v>
      </c>
      <c r="I12" s="103">
        <v>3008</v>
      </c>
      <c r="J12" s="103">
        <v>-15720</v>
      </c>
      <c r="K12" s="103">
        <v>-18430</v>
      </c>
      <c r="L12" s="39">
        <v>-2767</v>
      </c>
      <c r="M12" s="103">
        <v>6497</v>
      </c>
      <c r="N12" s="103">
        <v>-3480</v>
      </c>
      <c r="O12" s="39">
        <v>-10408</v>
      </c>
      <c r="P12" s="103">
        <v>-9355</v>
      </c>
      <c r="Q12" s="124">
        <v>-11057</v>
      </c>
      <c r="R12" s="123">
        <v>-19608</v>
      </c>
      <c r="S12" s="67">
        <v>-2166</v>
      </c>
      <c r="T12" s="67">
        <v>-6469</v>
      </c>
      <c r="U12" s="67">
        <v>55983</v>
      </c>
      <c r="V12" s="67">
        <v>-5280</v>
      </c>
      <c r="W12" s="67">
        <v>-3101</v>
      </c>
      <c r="X12" s="67">
        <v>-6532</v>
      </c>
      <c r="Y12" s="66">
        <v>-2613</v>
      </c>
      <c r="Z12" s="66">
        <v>-5138</v>
      </c>
      <c r="AA12" s="66">
        <v>-3452</v>
      </c>
      <c r="AB12" s="66">
        <v>-13415</v>
      </c>
      <c r="AD12" s="7"/>
      <c r="AE12" s="7"/>
      <c r="AG12" s="7"/>
      <c r="AJ12" s="7"/>
      <c r="AK12" s="7"/>
      <c r="AL12" s="7"/>
    </row>
    <row r="13" spans="1:38" x14ac:dyDescent="0.35">
      <c r="A13" s="29" t="s">
        <v>69</v>
      </c>
      <c r="B13" s="103">
        <v>-54856</v>
      </c>
      <c r="C13" s="103">
        <v>-44004</v>
      </c>
      <c r="D13" s="124">
        <v>-22713</v>
      </c>
      <c r="E13" s="103">
        <v>-16335</v>
      </c>
      <c r="F13" s="195">
        <v>51261</v>
      </c>
      <c r="G13" s="194">
        <v>-43314</v>
      </c>
      <c r="H13" s="103">
        <v>-6865</v>
      </c>
      <c r="I13" s="103">
        <v>-24749</v>
      </c>
      <c r="J13" s="103">
        <v>-42600</v>
      </c>
      <c r="K13" s="103">
        <v>11059</v>
      </c>
      <c r="L13" s="103">
        <v>-9421</v>
      </c>
      <c r="M13" s="103">
        <v>-26015</v>
      </c>
      <c r="N13" s="103">
        <v>-49722</v>
      </c>
      <c r="O13" s="103">
        <v>22311</v>
      </c>
      <c r="P13" s="103">
        <v>49446</v>
      </c>
      <c r="Q13" s="124">
        <v>-69555</v>
      </c>
      <c r="R13" s="123">
        <v>-26966</v>
      </c>
      <c r="S13" s="67">
        <v>-72085</v>
      </c>
      <c r="T13" s="67">
        <v>2292</v>
      </c>
      <c r="U13" s="67">
        <v>-77612</v>
      </c>
      <c r="V13" s="67">
        <v>-44956</v>
      </c>
      <c r="W13" s="67">
        <v>-31083</v>
      </c>
      <c r="X13" s="67">
        <v>-19810</v>
      </c>
      <c r="Y13" s="66">
        <v>-66040</v>
      </c>
      <c r="Z13" s="66">
        <v>-57437</v>
      </c>
      <c r="AA13" s="66">
        <v>-25817</v>
      </c>
      <c r="AB13" s="66">
        <v>-16257</v>
      </c>
      <c r="AD13" s="7"/>
      <c r="AE13" s="7"/>
      <c r="AG13" s="7"/>
      <c r="AJ13" s="7"/>
      <c r="AK13" s="7"/>
      <c r="AL13" s="7"/>
    </row>
    <row r="14" spans="1:38" x14ac:dyDescent="0.35">
      <c r="A14" s="29" t="s">
        <v>70</v>
      </c>
      <c r="B14" s="103">
        <v>-35850</v>
      </c>
      <c r="C14" s="103">
        <v>-5700</v>
      </c>
      <c r="D14" s="209">
        <v>9525</v>
      </c>
      <c r="E14" s="39">
        <v>20878</v>
      </c>
      <c r="F14" s="195">
        <v>64935</v>
      </c>
      <c r="G14" s="194">
        <v>-11758</v>
      </c>
      <c r="H14" s="39">
        <v>-2018</v>
      </c>
      <c r="I14" s="103">
        <v>16389</v>
      </c>
      <c r="J14" s="103">
        <v>-22015</v>
      </c>
      <c r="K14" s="103">
        <v>9222</v>
      </c>
      <c r="L14" s="39">
        <v>9732</v>
      </c>
      <c r="M14" s="103">
        <v>3694</v>
      </c>
      <c r="N14" s="103">
        <v>-16962</v>
      </c>
      <c r="O14" s="39">
        <v>-13246</v>
      </c>
      <c r="P14" s="103">
        <v>17539</v>
      </c>
      <c r="Q14" s="124">
        <v>-10586</v>
      </c>
      <c r="R14" s="123">
        <v>-16498</v>
      </c>
      <c r="S14" s="67">
        <v>-51186</v>
      </c>
      <c r="T14" s="67">
        <v>18830</v>
      </c>
      <c r="U14" s="67">
        <v>59618</v>
      </c>
      <c r="V14" s="67">
        <v>-13898</v>
      </c>
      <c r="W14" s="67">
        <v>-4849</v>
      </c>
      <c r="X14" s="67">
        <v>-7237</v>
      </c>
      <c r="Y14" s="66">
        <v>-93</v>
      </c>
      <c r="Z14" s="66">
        <v>-6671</v>
      </c>
      <c r="AA14" s="66">
        <v>9224</v>
      </c>
      <c r="AB14" s="66">
        <v>5369</v>
      </c>
      <c r="AD14" s="7"/>
      <c r="AE14" s="7"/>
      <c r="AG14" s="16"/>
      <c r="AJ14" s="7"/>
      <c r="AK14" s="7"/>
      <c r="AL14" s="16"/>
    </row>
    <row r="15" spans="1:38" x14ac:dyDescent="0.35">
      <c r="A15" s="29"/>
      <c r="B15" s="53"/>
      <c r="C15" s="91"/>
      <c r="D15" s="208"/>
      <c r="E15" s="90"/>
      <c r="F15" s="200"/>
      <c r="G15" s="190"/>
      <c r="H15" s="90"/>
      <c r="I15" s="91"/>
      <c r="J15" s="91"/>
      <c r="K15" s="91"/>
      <c r="L15" s="90"/>
      <c r="M15" s="106"/>
      <c r="N15" s="91"/>
      <c r="O15" s="90"/>
      <c r="P15" s="91"/>
      <c r="Q15" s="116"/>
      <c r="R15" s="117"/>
      <c r="S15" s="62"/>
      <c r="T15" s="62"/>
      <c r="U15" s="62"/>
      <c r="V15" s="62"/>
      <c r="W15" s="62"/>
      <c r="X15" s="62"/>
      <c r="Y15" s="66"/>
      <c r="Z15" s="66"/>
      <c r="AA15" s="66"/>
      <c r="AB15" s="66"/>
    </row>
    <row r="16" spans="1:38" x14ac:dyDescent="0.35">
      <c r="A16" s="29" t="s">
        <v>71</v>
      </c>
      <c r="B16" s="53">
        <v>1378528</v>
      </c>
      <c r="C16" s="91">
        <v>1411584</v>
      </c>
      <c r="D16" s="208">
        <v>1480510</v>
      </c>
      <c r="E16" s="90">
        <v>1470321</v>
      </c>
      <c r="F16" s="190">
        <v>1478697</v>
      </c>
      <c r="G16" s="190">
        <v>1409462</v>
      </c>
      <c r="H16" s="90">
        <v>1438382</v>
      </c>
      <c r="I16" s="91">
        <v>1422035</v>
      </c>
      <c r="J16" s="91">
        <v>1418657</v>
      </c>
      <c r="K16" s="91">
        <v>1530036</v>
      </c>
      <c r="L16" s="90">
        <v>1496103</v>
      </c>
      <c r="M16" s="91">
        <v>1481119</v>
      </c>
      <c r="N16" s="91">
        <v>1493897</v>
      </c>
      <c r="O16" s="90">
        <v>1541495</v>
      </c>
      <c r="P16" s="91">
        <v>1540627</v>
      </c>
      <c r="Q16" s="116">
        <v>1437464</v>
      </c>
      <c r="R16" s="104">
        <v>1743809</v>
      </c>
      <c r="S16" s="62">
        <v>1439243</v>
      </c>
      <c r="T16" s="62">
        <v>1528389</v>
      </c>
      <c r="U16" s="62">
        <v>1471965</v>
      </c>
      <c r="V16" s="62">
        <v>1507781</v>
      </c>
      <c r="W16" s="62">
        <v>1455028</v>
      </c>
      <c r="X16" s="62">
        <v>1545459</v>
      </c>
      <c r="Y16" s="62">
        <v>1571021</v>
      </c>
      <c r="Z16" s="62">
        <v>1594628</v>
      </c>
      <c r="AA16" s="62">
        <v>1659648</v>
      </c>
      <c r="AB16" s="62">
        <v>1694719</v>
      </c>
    </row>
    <row r="17" spans="1:28" x14ac:dyDescent="0.35">
      <c r="A17" s="29" t="s">
        <v>72</v>
      </c>
      <c r="B17" s="53">
        <v>453370</v>
      </c>
      <c r="C17" s="53">
        <v>496488</v>
      </c>
      <c r="D17" s="92">
        <v>550810</v>
      </c>
      <c r="E17" s="90">
        <v>557514</v>
      </c>
      <c r="F17" s="190">
        <v>571224</v>
      </c>
      <c r="G17" s="190">
        <v>513889</v>
      </c>
      <c r="H17" s="92">
        <v>528607</v>
      </c>
      <c r="I17" s="91">
        <v>527753</v>
      </c>
      <c r="J17" s="91">
        <v>580474</v>
      </c>
      <c r="K17" s="91">
        <v>599972</v>
      </c>
      <c r="L17" s="90">
        <v>614105</v>
      </c>
      <c r="M17" s="91">
        <v>623024</v>
      </c>
      <c r="N17" s="91">
        <v>744644</v>
      </c>
      <c r="O17" s="90">
        <v>750245</v>
      </c>
      <c r="P17" s="91">
        <v>700622</v>
      </c>
      <c r="Q17" s="116">
        <v>642621</v>
      </c>
      <c r="R17" s="104">
        <v>684977</v>
      </c>
      <c r="S17" s="104">
        <v>664494</v>
      </c>
      <c r="T17" s="104">
        <v>712539</v>
      </c>
      <c r="U17" s="104">
        <v>675755</v>
      </c>
      <c r="V17" s="104">
        <v>747456</v>
      </c>
      <c r="W17" s="104">
        <v>715951</v>
      </c>
      <c r="X17" s="8">
        <v>803401</v>
      </c>
      <c r="Y17" s="8">
        <v>789819</v>
      </c>
      <c r="Z17" s="8">
        <v>861538</v>
      </c>
      <c r="AA17" s="8">
        <v>896942</v>
      </c>
      <c r="AB17" s="8">
        <v>946575</v>
      </c>
    </row>
    <row r="18" spans="1:28" x14ac:dyDescent="0.35">
      <c r="A18" s="29" t="s">
        <v>73</v>
      </c>
      <c r="B18" s="53">
        <v>234270</v>
      </c>
      <c r="C18" s="53">
        <v>282588</v>
      </c>
      <c r="D18" s="92">
        <v>305500</v>
      </c>
      <c r="E18" s="92">
        <v>334758</v>
      </c>
      <c r="F18" s="190">
        <v>349213</v>
      </c>
      <c r="G18" s="195">
        <v>62218</v>
      </c>
      <c r="H18" s="92">
        <v>59842</v>
      </c>
      <c r="I18" s="91">
        <v>59660</v>
      </c>
      <c r="J18" s="91">
        <v>141189</v>
      </c>
      <c r="K18" s="91">
        <v>108504</v>
      </c>
      <c r="L18" s="90">
        <v>284202</v>
      </c>
      <c r="M18" s="91">
        <v>310693</v>
      </c>
      <c r="N18" s="91">
        <v>416458</v>
      </c>
      <c r="O18" s="90">
        <v>410820</v>
      </c>
      <c r="P18" s="91">
        <v>397454</v>
      </c>
      <c r="Q18" s="53">
        <v>319022</v>
      </c>
      <c r="R18" s="104">
        <v>401833</v>
      </c>
      <c r="S18" s="62">
        <v>320414</v>
      </c>
      <c r="T18" s="62">
        <v>318584</v>
      </c>
      <c r="U18" s="62">
        <v>322797</v>
      </c>
      <c r="V18" s="62">
        <v>326883</v>
      </c>
      <c r="W18" s="62">
        <v>327583</v>
      </c>
      <c r="X18" s="62">
        <v>513234</v>
      </c>
      <c r="Y18" s="66">
        <v>252854</v>
      </c>
      <c r="Z18" s="66">
        <v>555617</v>
      </c>
      <c r="AA18" s="66">
        <v>179995</v>
      </c>
      <c r="AB18" s="66">
        <v>427107</v>
      </c>
    </row>
    <row r="19" spans="1:28" x14ac:dyDescent="0.35">
      <c r="A19" s="29" t="s">
        <v>74</v>
      </c>
      <c r="B19" s="53">
        <v>219100</v>
      </c>
      <c r="C19" s="53">
        <v>213900</v>
      </c>
      <c r="D19" s="92">
        <v>245310</v>
      </c>
      <c r="E19" s="92">
        <v>222757</v>
      </c>
      <c r="F19" s="190">
        <v>222012</v>
      </c>
      <c r="G19" s="195">
        <v>451671</v>
      </c>
      <c r="H19" s="92">
        <v>468765</v>
      </c>
      <c r="I19" s="91">
        <v>468093</v>
      </c>
      <c r="J19" s="91">
        <v>439285</v>
      </c>
      <c r="K19" s="91">
        <v>491468</v>
      </c>
      <c r="L19" s="90">
        <v>329903</v>
      </c>
      <c r="M19" s="91">
        <v>312331</v>
      </c>
      <c r="N19" s="91">
        <v>328186</v>
      </c>
      <c r="O19" s="90">
        <v>339425</v>
      </c>
      <c r="P19" s="91">
        <v>303167</v>
      </c>
      <c r="Q19" s="53">
        <v>323599</v>
      </c>
      <c r="R19" s="104">
        <v>283144</v>
      </c>
      <c r="S19" s="62">
        <v>344080</v>
      </c>
      <c r="T19" s="62">
        <v>393955</v>
      </c>
      <c r="U19" s="62">
        <v>352958</v>
      </c>
      <c r="V19" s="62">
        <v>420573</v>
      </c>
      <c r="W19" s="62">
        <v>388368</v>
      </c>
      <c r="X19" s="62">
        <v>290167</v>
      </c>
      <c r="Y19" s="66">
        <v>536965</v>
      </c>
      <c r="Z19" s="66">
        <v>305921</v>
      </c>
      <c r="AA19" s="66">
        <v>716947</v>
      </c>
      <c r="AB19" s="66">
        <v>519468</v>
      </c>
    </row>
    <row r="20" spans="1:28" x14ac:dyDescent="0.35">
      <c r="A20" s="29" t="s">
        <v>75</v>
      </c>
      <c r="B20" s="53">
        <v>924203</v>
      </c>
      <c r="C20" s="53">
        <v>913359</v>
      </c>
      <c r="D20" s="92">
        <v>927955</v>
      </c>
      <c r="E20" s="92">
        <v>910876</v>
      </c>
      <c r="F20" s="190">
        <v>905535</v>
      </c>
      <c r="G20" s="195">
        <v>893629</v>
      </c>
      <c r="H20" s="92">
        <v>907829</v>
      </c>
      <c r="I20" s="91">
        <v>892189</v>
      </c>
      <c r="J20" s="91">
        <v>836092</v>
      </c>
      <c r="K20" s="91">
        <v>927945</v>
      </c>
      <c r="L20" s="92">
        <v>879877</v>
      </c>
      <c r="M20" s="91">
        <v>855752</v>
      </c>
      <c r="N20" s="91">
        <v>746900</v>
      </c>
      <c r="O20" s="90">
        <v>788930</v>
      </c>
      <c r="P20" s="91">
        <v>837390</v>
      </c>
      <c r="Q20" s="53">
        <v>792215</v>
      </c>
      <c r="R20" s="104">
        <v>786181</v>
      </c>
      <c r="S20" s="67">
        <v>772089</v>
      </c>
      <c r="T20" s="67">
        <v>813294</v>
      </c>
      <c r="U20" s="67">
        <v>793647</v>
      </c>
      <c r="V20" s="67">
        <v>760311</v>
      </c>
      <c r="W20" s="67">
        <v>739064</v>
      </c>
      <c r="X20" s="67">
        <v>742047</v>
      </c>
      <c r="Y20" s="66">
        <v>781185</v>
      </c>
      <c r="Z20" s="66">
        <v>733076</v>
      </c>
      <c r="AA20" s="66">
        <v>758907</v>
      </c>
      <c r="AB20" s="66">
        <v>744859</v>
      </c>
    </row>
    <row r="21" spans="1:28" x14ac:dyDescent="0.35">
      <c r="A21" s="29" t="s">
        <v>76</v>
      </c>
      <c r="B21" s="53">
        <v>23931</v>
      </c>
      <c r="C21" s="53">
        <v>23931</v>
      </c>
      <c r="D21" s="92">
        <v>23931</v>
      </c>
      <c r="E21" s="92">
        <v>23931</v>
      </c>
      <c r="F21" s="190">
        <v>23931</v>
      </c>
      <c r="G21" s="195">
        <v>23931</v>
      </c>
      <c r="H21" s="92">
        <v>23931</v>
      </c>
      <c r="I21" s="91">
        <v>23931</v>
      </c>
      <c r="J21" s="91">
        <v>23931</v>
      </c>
      <c r="K21" s="91">
        <v>23931</v>
      </c>
      <c r="L21" s="92">
        <v>23931</v>
      </c>
      <c r="M21" s="91">
        <v>23931</v>
      </c>
      <c r="N21" s="91">
        <v>23931</v>
      </c>
      <c r="O21" s="90">
        <v>23931</v>
      </c>
      <c r="P21" s="91">
        <v>23931</v>
      </c>
      <c r="Q21" s="53">
        <v>23931</v>
      </c>
      <c r="R21" s="62">
        <v>23931</v>
      </c>
      <c r="S21" s="62">
        <v>23931</v>
      </c>
      <c r="T21" s="62">
        <v>23931</v>
      </c>
      <c r="U21" s="62">
        <v>23931</v>
      </c>
      <c r="V21" s="62">
        <v>23931</v>
      </c>
      <c r="W21" s="62">
        <v>23931</v>
      </c>
      <c r="X21" s="62">
        <v>23931</v>
      </c>
      <c r="Y21" s="62">
        <v>23931</v>
      </c>
      <c r="Z21" s="62">
        <v>23931</v>
      </c>
      <c r="AA21" s="62">
        <v>23931</v>
      </c>
      <c r="AB21" s="62">
        <v>23931</v>
      </c>
    </row>
    <row r="22" spans="1:28" x14ac:dyDescent="0.35">
      <c r="A22" s="29" t="s">
        <v>77</v>
      </c>
      <c r="B22" s="109">
        <v>38.619489365258453</v>
      </c>
      <c r="C22" s="109">
        <v>38.166353265638712</v>
      </c>
      <c r="D22" s="105">
        <v>38.77627345284359</v>
      </c>
      <c r="E22" s="105">
        <f>E20/E21</f>
        <v>38.062596631983617</v>
      </c>
      <c r="F22" s="105">
        <f>F20/F21</f>
        <v>37.839413313275671</v>
      </c>
      <c r="G22" s="196">
        <f t="shared" ref="G22" si="0">G20/G21</f>
        <v>37.341899628097444</v>
      </c>
      <c r="H22" s="105">
        <v>37.935272241026283</v>
      </c>
      <c r="I22" s="107">
        <v>37.281726630730013</v>
      </c>
      <c r="J22" s="107">
        <v>34.937612302035021</v>
      </c>
      <c r="K22" s="107">
        <v>38.775855584806315</v>
      </c>
      <c r="L22" s="105">
        <v>36.770000000000003</v>
      </c>
      <c r="M22" s="107">
        <v>35.759140863315366</v>
      </c>
      <c r="N22" s="107">
        <v>31.210563703982299</v>
      </c>
      <c r="O22" s="108">
        <v>32.966863064644187</v>
      </c>
      <c r="P22" s="107">
        <v>34.991851573273159</v>
      </c>
      <c r="Q22" s="53">
        <v>33.104132714888635</v>
      </c>
      <c r="R22" s="110">
        <v>32.851991141197608</v>
      </c>
      <c r="S22" s="110">
        <v>32.263131503071328</v>
      </c>
      <c r="T22" s="110">
        <v>33.984956750658142</v>
      </c>
      <c r="U22" s="110">
        <v>33.163971417826254</v>
      </c>
      <c r="V22" s="110">
        <v>31.770966528770213</v>
      </c>
      <c r="W22" s="110">
        <v>30.88312230997451</v>
      </c>
      <c r="X22" s="40">
        <v>31.007772345493294</v>
      </c>
      <c r="Y22" s="40">
        <v>32.643224269775608</v>
      </c>
      <c r="Z22" s="40">
        <v>30.632902929254943</v>
      </c>
      <c r="AA22" s="40">
        <v>31.712297856336967</v>
      </c>
      <c r="AB22" s="40">
        <v>31.125276837574695</v>
      </c>
    </row>
    <row r="23" spans="1:28" x14ac:dyDescent="0.35">
      <c r="A23" s="29"/>
      <c r="B23" s="78"/>
      <c r="C23" s="78"/>
      <c r="D23" s="75"/>
      <c r="E23" s="75"/>
      <c r="F23" s="134"/>
      <c r="G23" s="75"/>
      <c r="H23" s="75"/>
      <c r="I23" s="77"/>
      <c r="J23" s="77"/>
      <c r="K23" s="77"/>
      <c r="L23" s="75"/>
      <c r="M23" s="76"/>
      <c r="N23" s="77"/>
      <c r="O23" s="65"/>
      <c r="P23" s="77"/>
      <c r="Q23" s="78"/>
      <c r="R23" s="60"/>
      <c r="S23" s="66"/>
      <c r="T23" s="66"/>
      <c r="U23" s="66"/>
      <c r="V23" s="66"/>
      <c r="W23" s="66"/>
      <c r="X23" s="66"/>
      <c r="Y23" s="66"/>
      <c r="Z23" s="66"/>
      <c r="AA23" s="66"/>
      <c r="AB23" s="66"/>
    </row>
    <row r="24" spans="1:28" x14ac:dyDescent="0.35">
      <c r="A24" s="29" t="s">
        <v>0</v>
      </c>
      <c r="B24" s="82">
        <v>27148</v>
      </c>
      <c r="C24" s="82">
        <v>23715</v>
      </c>
      <c r="D24" s="79">
        <v>35705</v>
      </c>
      <c r="E24" s="79">
        <f>E4</f>
        <v>21865</v>
      </c>
      <c r="F24" s="79">
        <f t="shared" ref="F24:G24" si="1">F4</f>
        <v>4782</v>
      </c>
      <c r="G24" s="79">
        <f t="shared" si="1"/>
        <v>9136</v>
      </c>
      <c r="H24" s="79">
        <v>1474</v>
      </c>
      <c r="I24" s="82">
        <v>7951</v>
      </c>
      <c r="J24" s="80">
        <v>-14443</v>
      </c>
      <c r="K24" s="80">
        <v>2551</v>
      </c>
      <c r="L24" s="79">
        <v>10247</v>
      </c>
      <c r="M24" s="80">
        <v>34504</v>
      </c>
      <c r="N24" s="80">
        <v>-1057</v>
      </c>
      <c r="O24" s="81">
        <v>22567</v>
      </c>
      <c r="P24" s="80">
        <v>32165</v>
      </c>
      <c r="Q24" s="82">
        <v>51439</v>
      </c>
      <c r="R24" s="111">
        <v>41412</v>
      </c>
      <c r="S24" s="111">
        <v>40605</v>
      </c>
      <c r="T24" s="111">
        <v>45136</v>
      </c>
      <c r="U24" s="111">
        <v>67736</v>
      </c>
      <c r="V24" s="111">
        <v>50312</v>
      </c>
      <c r="W24" s="111">
        <v>-2532</v>
      </c>
      <c r="X24" s="111">
        <v>26811</v>
      </c>
      <c r="Y24" s="111">
        <v>33070</v>
      </c>
      <c r="Z24" s="111">
        <v>18973</v>
      </c>
      <c r="AA24" s="111">
        <v>7778</v>
      </c>
      <c r="AB24" s="112">
        <v>24416</v>
      </c>
    </row>
    <row r="25" spans="1:28" x14ac:dyDescent="0.35">
      <c r="A25" s="29" t="s">
        <v>1</v>
      </c>
      <c r="B25" s="82">
        <v>41042</v>
      </c>
      <c r="C25" s="82">
        <v>37667</v>
      </c>
      <c r="D25" s="79">
        <v>49635</v>
      </c>
      <c r="E25" s="79">
        <v>35761</v>
      </c>
      <c r="F25" s="195">
        <v>18788</v>
      </c>
      <c r="G25" s="79">
        <v>23130</v>
      </c>
      <c r="H25" s="79">
        <v>15514</v>
      </c>
      <c r="I25" s="82">
        <v>21763</v>
      </c>
      <c r="J25" s="80">
        <v>-837</v>
      </c>
      <c r="K25" s="80">
        <v>16347</v>
      </c>
      <c r="L25" s="79">
        <v>23561</v>
      </c>
      <c r="M25" s="80">
        <v>48343</v>
      </c>
      <c r="N25" s="80">
        <v>12810</v>
      </c>
      <c r="O25" s="81">
        <v>36443</v>
      </c>
      <c r="P25" s="80">
        <v>45978</v>
      </c>
      <c r="Q25" s="82">
        <v>65095</v>
      </c>
      <c r="R25" s="111">
        <v>55022</v>
      </c>
      <c r="S25" s="62">
        <v>54255</v>
      </c>
      <c r="T25" s="62">
        <v>58905</v>
      </c>
      <c r="U25" s="62">
        <v>81565</v>
      </c>
      <c r="V25" s="62">
        <v>64262</v>
      </c>
      <c r="W25" s="67">
        <v>11404</v>
      </c>
      <c r="X25" s="67">
        <v>40893</v>
      </c>
      <c r="Y25" s="66">
        <v>47374</v>
      </c>
      <c r="Z25" s="66">
        <v>33263</v>
      </c>
      <c r="AA25" s="66">
        <v>22261</v>
      </c>
      <c r="AB25" s="66">
        <v>38413</v>
      </c>
    </row>
    <row r="26" spans="1:28" x14ac:dyDescent="0.35">
      <c r="A26" s="29" t="s">
        <v>78</v>
      </c>
      <c r="B26" s="49">
        <v>0.36599999999999999</v>
      </c>
      <c r="C26" s="49">
        <v>0.37463417525505854</v>
      </c>
      <c r="D26" s="51">
        <v>0.36199999999999999</v>
      </c>
      <c r="E26" s="197">
        <v>0.36399999999999999</v>
      </c>
      <c r="F26" s="197">
        <f t="shared" ref="F26" si="2">F3/F2</f>
        <v>0.3394404110549944</v>
      </c>
      <c r="G26" s="197">
        <f>G3/G2</f>
        <v>0.32845306731098939</v>
      </c>
      <c r="H26" s="51">
        <v>0.3168226900481988</v>
      </c>
      <c r="I26" s="49">
        <v>0.28139108477233149</v>
      </c>
      <c r="J26" s="48">
        <v>0.30199999999999999</v>
      </c>
      <c r="K26" s="48">
        <v>0.30299999999999999</v>
      </c>
      <c r="L26" s="51">
        <v>0.29299999999999998</v>
      </c>
      <c r="M26" s="50">
        <v>0.29299999999999998</v>
      </c>
      <c r="N26" s="48">
        <v>0.29199999999999998</v>
      </c>
      <c r="O26" s="46">
        <v>0.35123249274526036</v>
      </c>
      <c r="P26" s="47">
        <v>0.35060157607870268</v>
      </c>
      <c r="Q26" s="43">
        <v>0.40832252423132093</v>
      </c>
      <c r="R26" s="113">
        <v>0.38400000000000001</v>
      </c>
      <c r="S26" s="87">
        <v>0.41199999999999998</v>
      </c>
      <c r="T26" s="114">
        <v>0.437</v>
      </c>
      <c r="U26" s="87">
        <v>0.41</v>
      </c>
      <c r="V26" s="87">
        <v>0.40600000000000003</v>
      </c>
      <c r="W26" s="114">
        <v>0.38700000000000001</v>
      </c>
      <c r="X26" s="114">
        <v>0.38600000000000001</v>
      </c>
      <c r="Y26" s="114">
        <v>0.38500000000000001</v>
      </c>
      <c r="Z26" s="114">
        <v>0.36899999999999999</v>
      </c>
      <c r="AA26" s="114">
        <v>0.35299999999999998</v>
      </c>
      <c r="AB26" s="114">
        <v>0.33100000000000002</v>
      </c>
    </row>
    <row r="27" spans="1:28" x14ac:dyDescent="0.35">
      <c r="A27" s="29" t="s">
        <v>79</v>
      </c>
      <c r="B27" s="49">
        <v>0.12</v>
      </c>
      <c r="C27" s="49">
        <v>4.2000000000000003E-2</v>
      </c>
      <c r="D27" s="51">
        <v>8.5999999999999993E-2</v>
      </c>
      <c r="E27" s="88">
        <v>6.7000000000000004E-2</v>
      </c>
      <c r="F27" s="88">
        <f t="shared" ref="F27:G27" si="3">F6/F2</f>
        <v>5.889625420875421E-2</v>
      </c>
      <c r="G27" s="88">
        <f t="shared" si="3"/>
        <v>-4.5433522324027337E-2</v>
      </c>
      <c r="H27" s="51">
        <v>3.1277926720285967E-2</v>
      </c>
      <c r="I27" s="49">
        <v>2.8726765898137016E-3</v>
      </c>
      <c r="J27" s="48">
        <v>-0.33700000000000002</v>
      </c>
      <c r="K27" s="48">
        <v>5.0000000000000001E-3</v>
      </c>
      <c r="L27" s="51">
        <v>-6.0000000000000001E-3</v>
      </c>
      <c r="M27" s="48">
        <v>8.8999999999999996E-2</v>
      </c>
      <c r="N27" s="48">
        <v>-6.9000000000000006E-2</v>
      </c>
      <c r="O27" s="46">
        <v>2.5828659877657371E-2</v>
      </c>
      <c r="P27" s="47">
        <v>0.19240591057637682</v>
      </c>
      <c r="Q27" s="43">
        <v>6.2072864354795677E-2</v>
      </c>
      <c r="R27" s="113">
        <v>7.3999999999999996E-2</v>
      </c>
      <c r="S27" s="114">
        <v>0.114</v>
      </c>
      <c r="T27" s="114">
        <v>0.09</v>
      </c>
      <c r="U27" s="114">
        <v>0.113</v>
      </c>
      <c r="V27" s="114">
        <v>9.1999999999999998E-2</v>
      </c>
      <c r="W27" s="114">
        <v>-0.13600000000000001</v>
      </c>
      <c r="X27" s="114">
        <v>-1.6E-2</v>
      </c>
      <c r="Y27" s="114">
        <v>7.8E-2</v>
      </c>
      <c r="Z27" s="114">
        <v>-1.41E-2</v>
      </c>
      <c r="AA27" s="114">
        <v>3.6999999999999998E-2</v>
      </c>
      <c r="AB27" s="114">
        <v>3.9E-2</v>
      </c>
    </row>
    <row r="28" spans="1:28" x14ac:dyDescent="0.35">
      <c r="A28" s="29" t="s">
        <v>80</v>
      </c>
      <c r="B28" s="49">
        <v>3.5999999999999997E-2</v>
      </c>
      <c r="C28" s="49">
        <v>1.2E-2</v>
      </c>
      <c r="D28" s="51">
        <v>3.1E-2</v>
      </c>
      <c r="E28" s="198">
        <v>2.1000000000000001E-2</v>
      </c>
      <c r="F28" s="198">
        <f t="shared" ref="F28" si="4">F6/F20</f>
        <v>1.4835428779671686E-2</v>
      </c>
      <c r="G28" s="198">
        <f>G6/G20</f>
        <v>-1.2751376689879133E-2</v>
      </c>
      <c r="H28" s="51">
        <v>9.4070579371225201E-3</v>
      </c>
      <c r="I28" s="49">
        <v>9.0787938430086001E-4</v>
      </c>
      <c r="J28" s="48">
        <v>-8.5000000000000006E-2</v>
      </c>
      <c r="K28" s="48">
        <v>1E-3</v>
      </c>
      <c r="L28" s="51">
        <v>-2E-3</v>
      </c>
      <c r="M28" s="48">
        <v>3.5000000000000003E-2</v>
      </c>
      <c r="N28" s="48">
        <v>-2.3E-2</v>
      </c>
      <c r="O28" s="46">
        <v>8.1000000000000003E-2</v>
      </c>
      <c r="P28" s="47">
        <v>8.1000000000000003E-2</v>
      </c>
      <c r="Q28" s="43">
        <v>2.9659877684719425E-2</v>
      </c>
      <c r="R28" s="113">
        <v>3.2000000000000001E-2</v>
      </c>
      <c r="S28" s="87">
        <v>4.5999999999999999E-2</v>
      </c>
      <c r="T28" s="87">
        <v>3.3000000000000002E-2</v>
      </c>
      <c r="U28" s="87">
        <v>5.3999999999999999E-2</v>
      </c>
      <c r="V28" s="87">
        <v>4.2000000000000003E-2</v>
      </c>
      <c r="W28" s="87">
        <v>-2.9000000000000001E-2</v>
      </c>
      <c r="X28" s="87">
        <v>-6.0000000000000001E-3</v>
      </c>
      <c r="Y28" s="114">
        <v>0.7</v>
      </c>
      <c r="Z28" s="114">
        <v>-2E-3</v>
      </c>
      <c r="AA28" s="114">
        <v>6.0000000000000001E-3</v>
      </c>
      <c r="AB28" s="114">
        <v>7.0000000000000001E-3</v>
      </c>
    </row>
    <row r="29" spans="1:28" x14ac:dyDescent="0.35">
      <c r="A29" s="29" t="s">
        <v>81</v>
      </c>
      <c r="B29" s="49">
        <v>2.41E-2</v>
      </c>
      <c r="C29" s="49">
        <v>8.0000000000000002E-3</v>
      </c>
      <c r="D29" s="51">
        <v>1.9E-2</v>
      </c>
      <c r="E29" s="198">
        <v>1.2999999999999999E-2</v>
      </c>
      <c r="F29" s="198">
        <f t="shared" ref="F29:G29" si="5">F6/F16</f>
        <v>9.0850255326141872E-3</v>
      </c>
      <c r="G29" s="198">
        <f t="shared" si="5"/>
        <v>-8.0846450631517561E-3</v>
      </c>
      <c r="H29" s="51">
        <v>5.9372266894329876E-3</v>
      </c>
      <c r="I29" s="49">
        <v>5.6960623332055825E-4</v>
      </c>
      <c r="J29" s="48">
        <v>-0.05</v>
      </c>
      <c r="K29" s="48">
        <v>1E-3</v>
      </c>
      <c r="L29" s="51">
        <v>-1.1999999999999999E-3</v>
      </c>
      <c r="M29" s="48">
        <v>0.02</v>
      </c>
      <c r="N29" s="49">
        <v>-1.2E-2</v>
      </c>
      <c r="O29" s="46">
        <v>4.3999999999999997E-2</v>
      </c>
      <c r="P29" s="43">
        <v>4.3999999999999997E-2</v>
      </c>
      <c r="Q29" s="43">
        <v>1.6346148494849264E-2</v>
      </c>
      <c r="R29" s="113">
        <v>1.7000000000000001E-2</v>
      </c>
      <c r="S29" s="87">
        <v>2.5000000000000001E-2</v>
      </c>
      <c r="T29" s="87">
        <v>1.7999999999999999E-2</v>
      </c>
      <c r="U29" s="87">
        <v>2.9000000000000001E-2</v>
      </c>
      <c r="V29" s="87">
        <v>2.1000000000000001E-2</v>
      </c>
      <c r="W29" s="87">
        <v>-1.4E-2</v>
      </c>
      <c r="X29" s="87">
        <v>-3.0000000000000001E-3</v>
      </c>
      <c r="Y29" s="114">
        <v>3.4000000000000002E-2</v>
      </c>
      <c r="Z29" s="114">
        <v>-4.0000000000000001E-3</v>
      </c>
      <c r="AA29" s="114">
        <v>1.2E-2</v>
      </c>
      <c r="AB29" s="114">
        <v>1.7000000000000001E-2</v>
      </c>
    </row>
    <row r="30" spans="1:28" x14ac:dyDescent="0.35">
      <c r="R30" s="115"/>
      <c r="S30" s="115"/>
      <c r="T30" s="115"/>
      <c r="U30" s="115"/>
      <c r="V30" s="115"/>
      <c r="W30" s="115"/>
      <c r="X30" s="115"/>
      <c r="Y30" s="115"/>
      <c r="Z30" s="115"/>
      <c r="AA30" s="115"/>
      <c r="AB30" s="115"/>
    </row>
    <row r="31" spans="1:28" x14ac:dyDescent="0.35">
      <c r="A31" s="258" t="s">
        <v>82</v>
      </c>
      <c r="B31" s="147"/>
      <c r="C31" s="147"/>
      <c r="D31" s="147"/>
      <c r="E31" s="147"/>
      <c r="G31" s="147"/>
      <c r="H31" s="147"/>
      <c r="I31" s="52"/>
      <c r="J31" s="147"/>
      <c r="K31" s="147"/>
    </row>
    <row r="33" spans="15:15" x14ac:dyDescent="0.35">
      <c r="O33"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4936-3EAD-415B-A02E-861359D842E7}">
  <dimension ref="A1:Z35"/>
  <sheetViews>
    <sheetView zoomScaleNormal="100" workbookViewId="0"/>
  </sheetViews>
  <sheetFormatPr defaultRowHeight="14.5" x14ac:dyDescent="0.35"/>
  <cols>
    <col min="1" max="1" width="74" customWidth="1"/>
    <col min="2" max="2" width="17.81640625" customWidth="1"/>
    <col min="3" max="3" width="19.1796875" customWidth="1"/>
    <col min="4" max="4" width="20.1796875" customWidth="1"/>
    <col min="5" max="5" width="19.453125" customWidth="1"/>
    <col min="6" max="6" width="16.54296875" customWidth="1"/>
    <col min="7" max="7" width="20" customWidth="1"/>
    <col min="8" max="8" width="19.26953125" style="57" customWidth="1"/>
    <col min="9" max="9" width="13" customWidth="1"/>
    <col min="10" max="14" width="10.54296875" customWidth="1"/>
    <col min="16" max="16" width="10" customWidth="1"/>
    <col min="17" max="18" width="10.453125" customWidth="1"/>
    <col min="19" max="21" width="8.7265625" customWidth="1"/>
    <col min="25" max="26" width="10.453125" customWidth="1"/>
  </cols>
  <sheetData>
    <row r="1" spans="1:26" s="2" customFormat="1" x14ac:dyDescent="0.35">
      <c r="A1" s="2" t="s">
        <v>84</v>
      </c>
      <c r="B1" s="222" t="s">
        <v>54</v>
      </c>
      <c r="C1" s="245" t="s">
        <v>45</v>
      </c>
      <c r="D1" s="245" t="s">
        <v>46</v>
      </c>
      <c r="E1" s="184" t="s">
        <v>47</v>
      </c>
      <c r="F1" s="184" t="s">
        <v>48</v>
      </c>
      <c r="G1" s="185" t="s">
        <v>49</v>
      </c>
      <c r="H1" s="185" t="s">
        <v>34</v>
      </c>
      <c r="I1" s="242" t="s">
        <v>22</v>
      </c>
      <c r="J1" s="242" t="s">
        <v>2</v>
      </c>
      <c r="K1" s="243" t="s">
        <v>3</v>
      </c>
      <c r="L1" s="243" t="s">
        <v>4</v>
      </c>
      <c r="M1" s="244" t="s">
        <v>5</v>
      </c>
      <c r="N1" s="244" t="s">
        <v>6</v>
      </c>
    </row>
    <row r="2" spans="1:26" x14ac:dyDescent="0.35">
      <c r="A2" s="29" t="s">
        <v>59</v>
      </c>
      <c r="B2" s="92">
        <v>129086</v>
      </c>
      <c r="C2" s="92">
        <v>146374</v>
      </c>
      <c r="D2" s="190">
        <v>111562</v>
      </c>
      <c r="E2" s="92">
        <v>127137</v>
      </c>
      <c r="F2" s="90">
        <v>105336</v>
      </c>
      <c r="G2" s="90">
        <v>123389</v>
      </c>
      <c r="H2" s="91">
        <v>148339.97458375516</v>
      </c>
      <c r="I2" s="90">
        <v>156036</v>
      </c>
      <c r="J2" s="86">
        <v>133840</v>
      </c>
      <c r="K2" s="86">
        <v>162264</v>
      </c>
      <c r="L2" s="86">
        <v>96996</v>
      </c>
      <c r="M2" s="86">
        <v>139356</v>
      </c>
      <c r="N2" s="86">
        <v>134162</v>
      </c>
      <c r="P2" s="7"/>
      <c r="Q2" s="7"/>
      <c r="R2" s="7"/>
      <c r="S2" s="7"/>
      <c r="T2" s="7"/>
      <c r="V2" s="7"/>
      <c r="W2" s="7"/>
      <c r="X2" s="7"/>
      <c r="Y2" s="7"/>
      <c r="Z2" s="7"/>
    </row>
    <row r="3" spans="1:26" x14ac:dyDescent="0.35">
      <c r="A3" s="29" t="s">
        <v>60</v>
      </c>
      <c r="B3" s="90">
        <v>47770</v>
      </c>
      <c r="C3" s="208">
        <v>53110</v>
      </c>
      <c r="D3" s="193">
        <v>37227</v>
      </c>
      <c r="E3" s="92">
        <v>37998</v>
      </c>
      <c r="F3" s="90">
        <v>31857</v>
      </c>
      <c r="G3" s="90">
        <v>36020</v>
      </c>
      <c r="H3" s="91">
        <v>52053.546427725254</v>
      </c>
      <c r="I3" s="90">
        <v>61922</v>
      </c>
      <c r="J3" s="86">
        <v>56772.669118202815</v>
      </c>
      <c r="K3" s="86">
        <v>68554.017070364498</v>
      </c>
      <c r="L3" s="86">
        <v>37470.415580677356</v>
      </c>
      <c r="M3" s="86">
        <v>52667.7289671447</v>
      </c>
      <c r="N3" s="86">
        <v>45758.760450906942</v>
      </c>
      <c r="P3" s="7"/>
      <c r="Q3" s="7"/>
      <c r="R3" s="7"/>
      <c r="S3" s="7"/>
      <c r="T3" s="7"/>
      <c r="V3" s="7"/>
      <c r="W3" s="7"/>
      <c r="X3" s="7"/>
      <c r="Y3" s="7"/>
      <c r="Z3" s="7"/>
    </row>
    <row r="4" spans="1:26" x14ac:dyDescent="0.35">
      <c r="A4" s="29" t="s">
        <v>61</v>
      </c>
      <c r="B4" s="90">
        <v>11933</v>
      </c>
      <c r="C4" s="208">
        <v>13500</v>
      </c>
      <c r="D4" s="190">
        <v>3242</v>
      </c>
      <c r="E4" s="90">
        <v>2077</v>
      </c>
      <c r="F4" s="90">
        <v>-2633</v>
      </c>
      <c r="G4" s="90">
        <v>7019</v>
      </c>
      <c r="H4" s="91">
        <v>11788.829775777027</v>
      </c>
      <c r="I4" s="90">
        <v>20159</v>
      </c>
      <c r="J4" s="86">
        <v>18856</v>
      </c>
      <c r="K4" s="86">
        <v>26343</v>
      </c>
      <c r="L4" s="86">
        <v>5467</v>
      </c>
      <c r="M4" s="86">
        <v>12074</v>
      </c>
      <c r="N4" s="86">
        <v>7508</v>
      </c>
      <c r="P4" s="7"/>
      <c r="Q4" s="7"/>
      <c r="R4" s="7"/>
      <c r="S4" s="7"/>
      <c r="T4" s="7"/>
      <c r="V4" s="7"/>
      <c r="W4" s="7"/>
      <c r="X4" s="7"/>
      <c r="Y4" s="7"/>
      <c r="Z4" s="7"/>
    </row>
    <row r="5" spans="1:26" x14ac:dyDescent="0.35">
      <c r="A5" s="29" t="s">
        <v>62</v>
      </c>
      <c r="B5" s="90">
        <v>9985</v>
      </c>
      <c r="C5" s="90">
        <v>12677</v>
      </c>
      <c r="D5" s="190">
        <v>1771</v>
      </c>
      <c r="E5" s="90">
        <v>1537</v>
      </c>
      <c r="F5" s="90">
        <v>-4841</v>
      </c>
      <c r="G5" s="90">
        <v>4377</v>
      </c>
      <c r="H5" s="91">
        <v>8901.0704977706937</v>
      </c>
      <c r="I5" s="90">
        <v>14809</v>
      </c>
      <c r="J5" s="86">
        <v>18353</v>
      </c>
      <c r="K5" s="86">
        <v>23642</v>
      </c>
      <c r="L5" s="86">
        <v>-5011</v>
      </c>
      <c r="M5" s="86">
        <v>9345</v>
      </c>
      <c r="N5" s="86">
        <v>8215</v>
      </c>
      <c r="P5" s="7"/>
      <c r="Q5" s="7"/>
      <c r="R5" s="7"/>
      <c r="S5" s="7"/>
      <c r="T5" s="7"/>
      <c r="V5" s="7"/>
      <c r="W5" s="7"/>
      <c r="X5" s="7"/>
      <c r="Y5" s="7"/>
      <c r="Z5" s="7"/>
    </row>
    <row r="6" spans="1:26" x14ac:dyDescent="0.35">
      <c r="A6" s="29" t="s">
        <v>63</v>
      </c>
      <c r="B6" s="39">
        <v>10698.902027027027</v>
      </c>
      <c r="C6" s="39">
        <v>11278.823095477857</v>
      </c>
      <c r="D6" s="193">
        <v>475</v>
      </c>
      <c r="E6" s="39">
        <v>1859.1332238525974</v>
      </c>
      <c r="F6" s="39">
        <v>-15529.596740261753</v>
      </c>
      <c r="G6" s="39">
        <v>2523.4389471643626</v>
      </c>
      <c r="H6" s="103">
        <v>16576.561052835637</v>
      </c>
      <c r="I6" s="39">
        <v>10546</v>
      </c>
      <c r="J6" s="86">
        <v>13666</v>
      </c>
      <c r="K6" s="86">
        <v>16809</v>
      </c>
      <c r="L6" s="86">
        <v>-5734</v>
      </c>
      <c r="M6" s="86">
        <v>7567</v>
      </c>
      <c r="N6" s="86">
        <v>2922</v>
      </c>
      <c r="P6" s="7"/>
      <c r="Q6" s="7"/>
      <c r="R6" s="7"/>
      <c r="S6" s="7"/>
      <c r="T6" s="7"/>
      <c r="V6" s="7"/>
      <c r="W6" s="7"/>
      <c r="X6" s="7"/>
      <c r="Y6" s="7"/>
      <c r="Z6" s="7"/>
    </row>
    <row r="7" spans="1:26" x14ac:dyDescent="0.35">
      <c r="A7" s="220" t="s">
        <v>64</v>
      </c>
      <c r="B7" s="193">
        <v>10514.029654654654</v>
      </c>
      <c r="C7" s="39">
        <v>11233.21997142924</v>
      </c>
      <c r="D7" s="193">
        <v>474</v>
      </c>
      <c r="E7" s="39">
        <v>1826.3209351180412</v>
      </c>
      <c r="F7" s="39">
        <v>-15535.354430099431</v>
      </c>
      <c r="G7" s="39">
        <v>2173.7691782856309</v>
      </c>
      <c r="H7" s="103">
        <v>16510.435737824973</v>
      </c>
      <c r="I7" s="39">
        <v>10538.105953031132</v>
      </c>
      <c r="J7" s="86">
        <v>13688</v>
      </c>
      <c r="K7" s="86">
        <v>16809</v>
      </c>
      <c r="L7" s="86">
        <v>-5734</v>
      </c>
      <c r="M7" s="86">
        <v>7588.2450022012254</v>
      </c>
      <c r="N7" s="86">
        <v>2919</v>
      </c>
      <c r="P7" s="7"/>
      <c r="Q7" s="7"/>
      <c r="R7" s="7"/>
      <c r="S7" s="7"/>
      <c r="T7" s="7"/>
      <c r="V7" s="7"/>
      <c r="W7" s="7"/>
      <c r="X7" s="7"/>
      <c r="Y7" s="7"/>
      <c r="Z7" s="7"/>
    </row>
    <row r="8" spans="1:26" x14ac:dyDescent="0.35">
      <c r="A8" s="29" t="s">
        <v>65</v>
      </c>
      <c r="B8" s="90">
        <v>23930769</v>
      </c>
      <c r="C8" s="90">
        <v>23930769</v>
      </c>
      <c r="D8" s="190">
        <v>23930769</v>
      </c>
      <c r="E8" s="90">
        <v>23930769</v>
      </c>
      <c r="F8" s="90">
        <v>23930769</v>
      </c>
      <c r="G8" s="90">
        <v>23930769</v>
      </c>
      <c r="H8" s="91">
        <v>23930769</v>
      </c>
      <c r="I8" s="90">
        <v>23930769</v>
      </c>
      <c r="J8" s="86">
        <v>23930769</v>
      </c>
      <c r="K8" s="86">
        <v>23930769</v>
      </c>
      <c r="L8" s="86">
        <v>23930769</v>
      </c>
      <c r="M8" s="86">
        <v>23930769</v>
      </c>
      <c r="N8" s="86">
        <v>23930769</v>
      </c>
      <c r="P8" s="7"/>
      <c r="R8" s="7"/>
      <c r="S8" s="7"/>
      <c r="V8" s="7"/>
      <c r="W8" s="7"/>
      <c r="X8" s="7"/>
      <c r="Y8" s="7"/>
      <c r="Z8" s="7"/>
    </row>
    <row r="9" spans="1:26" x14ac:dyDescent="0.35">
      <c r="A9" s="29" t="s">
        <v>66</v>
      </c>
      <c r="B9" s="94">
        <v>0.45</v>
      </c>
      <c r="C9" s="94">
        <v>0.47179176131706513</v>
      </c>
      <c r="D9" s="202">
        <v>0.02</v>
      </c>
      <c r="E9" s="94">
        <v>0.08</v>
      </c>
      <c r="F9" s="163">
        <v>-0.64884735478441891</v>
      </c>
      <c r="G9" s="163">
        <v>0.11</v>
      </c>
      <c r="H9" s="162">
        <v>0.69</v>
      </c>
      <c r="I9" s="163">
        <v>0.44</v>
      </c>
      <c r="J9" s="164">
        <v>0.56999999999999995</v>
      </c>
      <c r="K9" s="164">
        <v>0.7</v>
      </c>
      <c r="L9" s="164">
        <v>-0.24</v>
      </c>
      <c r="M9" s="164">
        <v>0.32</v>
      </c>
      <c r="N9" s="164">
        <v>0.12</v>
      </c>
      <c r="P9" s="11"/>
      <c r="Q9" s="11"/>
      <c r="R9" s="11"/>
      <c r="S9" s="11"/>
      <c r="T9" s="11"/>
      <c r="V9" s="11"/>
      <c r="W9" s="11"/>
      <c r="X9" s="11"/>
      <c r="Y9" s="11"/>
      <c r="Z9" s="11"/>
    </row>
    <row r="10" spans="1:26" x14ac:dyDescent="0.35">
      <c r="A10" s="29"/>
      <c r="B10" s="99"/>
      <c r="C10" s="99"/>
      <c r="D10" s="192"/>
      <c r="E10" s="99"/>
      <c r="F10" s="138"/>
      <c r="G10" s="138"/>
      <c r="H10" s="100"/>
      <c r="I10" s="99"/>
      <c r="J10" s="86"/>
      <c r="K10" s="86"/>
      <c r="L10" s="86"/>
      <c r="M10" s="86"/>
      <c r="N10" s="86"/>
      <c r="P10" s="11"/>
      <c r="Q10" s="11"/>
      <c r="R10" s="7"/>
      <c r="S10" s="7"/>
      <c r="T10" s="11"/>
      <c r="V10" s="11"/>
      <c r="W10" s="11"/>
      <c r="X10" s="11"/>
      <c r="Y10" s="11"/>
      <c r="Z10" s="11"/>
    </row>
    <row r="11" spans="1:26" x14ac:dyDescent="0.35">
      <c r="A11" s="29" t="s">
        <v>67</v>
      </c>
      <c r="B11" s="39">
        <v>13602</v>
      </c>
      <c r="C11" s="39">
        <v>15415</v>
      </c>
      <c r="D11" s="193">
        <v>10162</v>
      </c>
      <c r="E11" s="39">
        <v>11263</v>
      </c>
      <c r="F11" s="103">
        <v>11711</v>
      </c>
      <c r="G11" s="103">
        <v>12759</v>
      </c>
      <c r="H11" s="103">
        <v>-10286</v>
      </c>
      <c r="I11" s="103">
        <v>21760</v>
      </c>
      <c r="J11" s="165">
        <v>10215</v>
      </c>
      <c r="K11" s="165">
        <v>26055</v>
      </c>
      <c r="L11" s="165">
        <v>10850</v>
      </c>
      <c r="M11" s="165">
        <v>28861</v>
      </c>
      <c r="N11" s="165">
        <v>17240</v>
      </c>
      <c r="P11" s="7"/>
      <c r="Q11" s="7"/>
      <c r="R11" s="7"/>
      <c r="S11" s="7"/>
      <c r="T11" s="7"/>
      <c r="V11" s="7"/>
      <c r="W11" s="7"/>
      <c r="X11" s="7"/>
      <c r="Y11" s="7"/>
      <c r="Z11" s="7"/>
    </row>
    <row r="12" spans="1:26" x14ac:dyDescent="0.35">
      <c r="A12" s="29" t="s">
        <v>68</v>
      </c>
      <c r="B12" s="39">
        <v>-259</v>
      </c>
      <c r="C12" s="39">
        <v>992</v>
      </c>
      <c r="D12" s="193">
        <v>345</v>
      </c>
      <c r="E12" s="39">
        <v>-751</v>
      </c>
      <c r="F12" s="103">
        <v>-7562</v>
      </c>
      <c r="G12" s="103">
        <v>685</v>
      </c>
      <c r="H12" s="103">
        <v>-4257</v>
      </c>
      <c r="I12" s="103">
        <v>-6686</v>
      </c>
      <c r="J12" s="165">
        <v>-1899</v>
      </c>
      <c r="K12" s="165">
        <v>11348</v>
      </c>
      <c r="L12" s="165">
        <v>-2169</v>
      </c>
      <c r="M12" s="165">
        <v>-1789</v>
      </c>
      <c r="N12" s="165">
        <v>-3934</v>
      </c>
      <c r="P12" s="7"/>
      <c r="Q12" s="7"/>
      <c r="R12" s="7"/>
      <c r="S12" s="7"/>
      <c r="T12" s="7"/>
      <c r="V12" s="7"/>
      <c r="W12" s="7"/>
      <c r="X12" s="7"/>
      <c r="Y12" s="7"/>
      <c r="Z12" s="7"/>
    </row>
    <row r="13" spans="1:26" x14ac:dyDescent="0.35">
      <c r="A13" s="29" t="s">
        <v>69</v>
      </c>
      <c r="B13" s="39">
        <v>-23194</v>
      </c>
      <c r="C13" s="133">
        <v>-9134</v>
      </c>
      <c r="D13" s="194">
        <v>1851</v>
      </c>
      <c r="E13" s="103">
        <v>-7260</v>
      </c>
      <c r="F13" s="103">
        <v>-6985</v>
      </c>
      <c r="G13" s="103">
        <v>-16305</v>
      </c>
      <c r="H13" s="103">
        <v>15456</v>
      </c>
      <c r="I13" s="103">
        <v>-20984</v>
      </c>
      <c r="J13" s="165">
        <v>-15349</v>
      </c>
      <c r="K13" s="165">
        <v>-27309</v>
      </c>
      <c r="L13" s="165">
        <v>-11459</v>
      </c>
      <c r="M13" s="165">
        <v>-28672</v>
      </c>
      <c r="N13" s="165">
        <v>-9812</v>
      </c>
      <c r="P13" s="7"/>
      <c r="Q13" s="7"/>
      <c r="R13" s="7"/>
      <c r="S13" s="7"/>
      <c r="T13" s="7"/>
      <c r="V13" s="7"/>
      <c r="W13" s="7"/>
      <c r="X13" s="7"/>
      <c r="Y13" s="7"/>
      <c r="Z13" s="7"/>
    </row>
    <row r="14" spans="1:26" x14ac:dyDescent="0.35">
      <c r="A14" s="29" t="s">
        <v>70</v>
      </c>
      <c r="B14" s="39">
        <v>-9748</v>
      </c>
      <c r="C14" s="224">
        <v>7185.3121004191926</v>
      </c>
      <c r="D14" s="203">
        <v>12388</v>
      </c>
      <c r="E14" s="39">
        <v>3189</v>
      </c>
      <c r="F14" s="103">
        <v>-2833</v>
      </c>
      <c r="G14" s="103">
        <v>-2839</v>
      </c>
      <c r="H14" s="103">
        <v>925</v>
      </c>
      <c r="I14" s="103">
        <v>-5869</v>
      </c>
      <c r="J14" s="165">
        <v>-7116</v>
      </c>
      <c r="K14" s="165">
        <v>10238</v>
      </c>
      <c r="L14" s="165">
        <v>-2721</v>
      </c>
      <c r="M14" s="165">
        <v>-1583</v>
      </c>
      <c r="N14" s="165">
        <v>3403</v>
      </c>
      <c r="P14" s="7"/>
      <c r="Q14" s="7"/>
      <c r="R14" s="7"/>
      <c r="S14" s="7"/>
      <c r="T14" s="7"/>
      <c r="V14" s="7"/>
      <c r="W14" s="7"/>
      <c r="X14" s="7"/>
      <c r="Y14" s="7"/>
      <c r="Z14" s="7"/>
    </row>
    <row r="15" spans="1:26" x14ac:dyDescent="0.35">
      <c r="A15" s="29"/>
      <c r="B15" s="90"/>
      <c r="C15" s="225"/>
      <c r="D15" s="190"/>
      <c r="E15" s="90"/>
      <c r="F15" s="148"/>
      <c r="G15" s="148"/>
      <c r="H15" s="91"/>
      <c r="I15" s="90"/>
      <c r="J15" s="86"/>
      <c r="K15" s="86"/>
      <c r="L15" s="86"/>
      <c r="M15" s="86"/>
      <c r="N15" s="86"/>
      <c r="R15" s="7"/>
      <c r="S15" s="7"/>
    </row>
    <row r="16" spans="1:26" x14ac:dyDescent="0.35">
      <c r="A16" s="29" t="s">
        <v>71</v>
      </c>
      <c r="B16" s="90">
        <v>322901</v>
      </c>
      <c r="C16" s="208">
        <v>3538589</v>
      </c>
      <c r="D16" s="190">
        <v>345563</v>
      </c>
      <c r="E16" s="90">
        <v>334437</v>
      </c>
      <c r="F16" s="90">
        <v>306035</v>
      </c>
      <c r="G16" s="90">
        <v>315810</v>
      </c>
      <c r="H16" s="91">
        <v>329337</v>
      </c>
      <c r="I16" s="90">
        <v>312533</v>
      </c>
      <c r="J16" s="86">
        <v>318360</v>
      </c>
      <c r="K16" s="86">
        <v>318966</v>
      </c>
      <c r="L16" s="86">
        <v>318966</v>
      </c>
      <c r="M16" s="86">
        <v>368914</v>
      </c>
      <c r="N16" s="86">
        <v>390322</v>
      </c>
      <c r="P16" s="7"/>
      <c r="Q16" s="7"/>
      <c r="R16" s="7"/>
      <c r="S16" s="7"/>
      <c r="T16" s="7"/>
      <c r="V16" s="7"/>
      <c r="W16" s="7"/>
      <c r="X16" s="7"/>
      <c r="Y16" s="7"/>
      <c r="Z16" s="7"/>
    </row>
    <row r="17" spans="1:26" x14ac:dyDescent="0.35">
      <c r="A17" s="29" t="s">
        <v>72</v>
      </c>
      <c r="B17" s="90">
        <v>106196</v>
      </c>
      <c r="C17" s="208">
        <v>131650</v>
      </c>
      <c r="D17" s="190">
        <v>133492</v>
      </c>
      <c r="E17" s="92">
        <v>122906</v>
      </c>
      <c r="F17" s="90">
        <v>125221</v>
      </c>
      <c r="G17" s="90">
        <v>132844</v>
      </c>
      <c r="H17" s="91">
        <v>160288</v>
      </c>
      <c r="I17" s="90">
        <v>139718</v>
      </c>
      <c r="J17" s="86">
        <v>146986</v>
      </c>
      <c r="K17" s="86">
        <v>146432</v>
      </c>
      <c r="L17" s="86">
        <v>156948</v>
      </c>
      <c r="M17" s="86">
        <v>185469</v>
      </c>
      <c r="N17" s="86">
        <v>238770</v>
      </c>
      <c r="P17" s="7"/>
      <c r="Q17" s="7"/>
      <c r="R17" s="7"/>
      <c r="S17" s="7"/>
      <c r="T17" s="7"/>
      <c r="V17" s="7"/>
      <c r="W17" s="7"/>
      <c r="X17" s="7"/>
      <c r="Y17" s="7"/>
      <c r="Z17" s="7"/>
    </row>
    <row r="18" spans="1:26" x14ac:dyDescent="0.35">
      <c r="A18" s="29" t="s">
        <v>73</v>
      </c>
      <c r="B18" s="90">
        <v>54874</v>
      </c>
      <c r="C18" s="208">
        <v>73018</v>
      </c>
      <c r="D18" s="190">
        <v>81609</v>
      </c>
      <c r="E18" s="92">
        <v>13914</v>
      </c>
      <c r="F18" s="90">
        <v>30458</v>
      </c>
      <c r="G18" s="90">
        <v>66247</v>
      </c>
      <c r="H18" s="91">
        <v>87771</v>
      </c>
      <c r="I18" s="90">
        <v>69362</v>
      </c>
      <c r="J18" s="86">
        <v>70875</v>
      </c>
      <c r="K18" s="86">
        <v>69948</v>
      </c>
      <c r="L18" s="86">
        <v>71812</v>
      </c>
      <c r="M18" s="86">
        <v>59376</v>
      </c>
      <c r="N18" s="86">
        <v>70156</v>
      </c>
      <c r="P18" s="7"/>
      <c r="Q18" s="7"/>
      <c r="R18" s="7"/>
      <c r="S18" s="7"/>
      <c r="T18" s="7"/>
      <c r="V18" s="7"/>
      <c r="W18" s="7"/>
      <c r="X18" s="7"/>
      <c r="Y18" s="7"/>
      <c r="Z18" s="7"/>
    </row>
    <row r="19" spans="1:26" x14ac:dyDescent="0.35">
      <c r="A19" s="29" t="s">
        <v>74</v>
      </c>
      <c r="B19" s="90">
        <v>51321</v>
      </c>
      <c r="C19" s="208">
        <v>58632</v>
      </c>
      <c r="D19" s="190">
        <v>51883</v>
      </c>
      <c r="E19" s="92">
        <v>108992</v>
      </c>
      <c r="F19" s="90">
        <v>94763</v>
      </c>
      <c r="G19" s="90">
        <v>66597</v>
      </c>
      <c r="H19" s="91">
        <v>72517</v>
      </c>
      <c r="I19" s="90">
        <v>70357</v>
      </c>
      <c r="J19" s="86">
        <v>76110</v>
      </c>
      <c r="K19" s="86">
        <v>76484</v>
      </c>
      <c r="L19" s="86">
        <v>85137</v>
      </c>
      <c r="M19" s="86">
        <v>126092</v>
      </c>
      <c r="N19" s="86">
        <v>168614</v>
      </c>
      <c r="P19" s="7"/>
      <c r="Q19" s="7"/>
      <c r="R19" s="7"/>
      <c r="S19" s="7"/>
      <c r="T19" s="7"/>
      <c r="V19" s="7"/>
      <c r="W19" s="7"/>
      <c r="X19" s="7"/>
      <c r="Y19" s="7"/>
      <c r="Z19" s="7"/>
    </row>
    <row r="20" spans="1:26" x14ac:dyDescent="0.35">
      <c r="A20" s="29" t="s">
        <v>75</v>
      </c>
      <c r="B20" s="92">
        <v>216482</v>
      </c>
      <c r="C20" s="92">
        <v>221792</v>
      </c>
      <c r="D20" s="190">
        <v>211618</v>
      </c>
      <c r="E20" s="92">
        <v>211079</v>
      </c>
      <c r="F20" s="90">
        <v>180363</v>
      </c>
      <c r="G20" s="90">
        <v>182467</v>
      </c>
      <c r="H20" s="91">
        <v>168553.17694312695</v>
      </c>
      <c r="I20" s="90">
        <v>172243</v>
      </c>
      <c r="J20" s="86">
        <v>170786</v>
      </c>
      <c r="K20" s="86">
        <v>171979</v>
      </c>
      <c r="L20" s="86">
        <v>162015</v>
      </c>
      <c r="M20" s="86">
        <v>183441</v>
      </c>
      <c r="N20" s="86">
        <v>150649</v>
      </c>
      <c r="P20" s="7"/>
      <c r="Q20" s="7"/>
      <c r="R20" s="7"/>
      <c r="S20" s="7"/>
      <c r="T20" s="7"/>
      <c r="V20" s="7"/>
      <c r="W20" s="7"/>
      <c r="X20" s="7"/>
      <c r="Y20" s="7"/>
      <c r="Z20" s="7"/>
    </row>
    <row r="21" spans="1:26" x14ac:dyDescent="0.35">
      <c r="A21" s="29" t="s">
        <v>76</v>
      </c>
      <c r="B21" s="92">
        <v>5605</v>
      </c>
      <c r="C21" s="92">
        <v>5720</v>
      </c>
      <c r="D21" s="190">
        <v>5593</v>
      </c>
      <c r="E21" s="92">
        <v>5564</v>
      </c>
      <c r="F21" s="90">
        <v>5162</v>
      </c>
      <c r="G21" s="90">
        <v>5103</v>
      </c>
      <c r="H21" s="91">
        <v>5113</v>
      </c>
      <c r="I21" s="90">
        <v>5203</v>
      </c>
      <c r="J21" s="86">
        <v>5294</v>
      </c>
      <c r="K21" s="86">
        <v>5186</v>
      </c>
      <c r="L21" s="86">
        <v>5246</v>
      </c>
      <c r="M21" s="86">
        <v>5620</v>
      </c>
      <c r="N21" s="86">
        <v>5628</v>
      </c>
      <c r="P21" s="7"/>
      <c r="Q21" s="7"/>
      <c r="R21" s="7"/>
      <c r="S21" s="7"/>
      <c r="T21" s="7"/>
      <c r="V21" s="7"/>
      <c r="W21" s="7"/>
      <c r="X21" s="7"/>
      <c r="Y21" s="7"/>
      <c r="Z21" s="7"/>
    </row>
    <row r="22" spans="1:26" x14ac:dyDescent="0.35">
      <c r="A22" s="29" t="s">
        <v>77</v>
      </c>
      <c r="B22" s="105">
        <v>9.0460717149017285</v>
      </c>
      <c r="C22" s="105">
        <v>9.27</v>
      </c>
      <c r="D22" s="199">
        <v>8.84</v>
      </c>
      <c r="E22" s="105">
        <v>8.82</v>
      </c>
      <c r="F22" s="168">
        <v>7.54</v>
      </c>
      <c r="G22" s="148">
        <v>7.62</v>
      </c>
      <c r="H22" s="107">
        <v>7.04</v>
      </c>
      <c r="I22" s="108">
        <v>7.2</v>
      </c>
      <c r="J22" s="144">
        <v>7.14</v>
      </c>
      <c r="K22" s="144">
        <v>7.19</v>
      </c>
      <c r="L22" s="144">
        <v>6.77</v>
      </c>
      <c r="M22" s="144">
        <v>7.67</v>
      </c>
      <c r="N22" s="144">
        <v>6.6</v>
      </c>
      <c r="P22" s="11"/>
      <c r="Q22" s="11"/>
      <c r="R22" s="7"/>
      <c r="S22" s="7"/>
      <c r="T22" s="11"/>
      <c r="V22" s="11"/>
      <c r="W22" s="11"/>
      <c r="X22" s="11"/>
      <c r="Y22" s="11"/>
      <c r="Z22" s="11"/>
    </row>
    <row r="23" spans="1:26" x14ac:dyDescent="0.35">
      <c r="A23" s="29"/>
      <c r="B23" s="75"/>
      <c r="C23" s="212"/>
      <c r="D23" s="75"/>
      <c r="E23" s="75"/>
      <c r="F23" s="29"/>
      <c r="G23" s="29"/>
      <c r="H23" s="91"/>
      <c r="I23" s="65"/>
      <c r="J23" s="31"/>
      <c r="K23" s="31"/>
      <c r="L23" s="31"/>
      <c r="M23" s="31"/>
      <c r="N23" s="31"/>
      <c r="R23" s="7"/>
      <c r="S23" s="7"/>
    </row>
    <row r="24" spans="1:26" x14ac:dyDescent="0.35">
      <c r="A24" s="29" t="s">
        <v>0</v>
      </c>
      <c r="B24" s="79">
        <v>11933</v>
      </c>
      <c r="C24" s="79">
        <v>13500</v>
      </c>
      <c r="D24" s="79">
        <v>3242</v>
      </c>
      <c r="E24" s="79">
        <v>2077</v>
      </c>
      <c r="F24" s="81">
        <v>-2633.4787519100028</v>
      </c>
      <c r="G24" s="81">
        <v>7019</v>
      </c>
      <c r="H24" s="166">
        <v>11789</v>
      </c>
      <c r="I24" s="81">
        <v>20159</v>
      </c>
      <c r="J24" s="86">
        <v>18856</v>
      </c>
      <c r="K24" s="86">
        <v>26343</v>
      </c>
      <c r="L24" s="86">
        <v>5467</v>
      </c>
      <c r="M24" s="86">
        <v>12074</v>
      </c>
      <c r="N24" s="86">
        <v>7508</v>
      </c>
      <c r="R24" s="7"/>
      <c r="S24" s="7"/>
    </row>
    <row r="25" spans="1:26" x14ac:dyDescent="0.35">
      <c r="A25" s="29" t="s">
        <v>1</v>
      </c>
      <c r="B25" s="79">
        <v>18466</v>
      </c>
      <c r="C25" s="79">
        <v>18951</v>
      </c>
      <c r="D25" s="204">
        <v>9765</v>
      </c>
      <c r="E25" s="79">
        <v>8472</v>
      </c>
      <c r="F25" s="81">
        <v>3434.6834377837326</v>
      </c>
      <c r="G25" s="81">
        <v>12871</v>
      </c>
      <c r="H25" s="166">
        <v>17753</v>
      </c>
      <c r="I25" s="81">
        <v>26076</v>
      </c>
      <c r="J25" s="39">
        <v>24886</v>
      </c>
      <c r="K25" s="39">
        <v>32505</v>
      </c>
      <c r="L25" s="39">
        <v>11775</v>
      </c>
      <c r="M25" s="39">
        <v>18699</v>
      </c>
      <c r="N25" s="39">
        <v>14150</v>
      </c>
      <c r="P25" s="7"/>
      <c r="Q25" s="7"/>
      <c r="R25" s="7"/>
      <c r="S25" s="7"/>
      <c r="T25" s="7"/>
      <c r="V25" s="7"/>
      <c r="W25" s="7"/>
      <c r="X25" s="7"/>
      <c r="Y25" s="7"/>
      <c r="Z25" s="7"/>
    </row>
    <row r="26" spans="1:26" x14ac:dyDescent="0.35">
      <c r="A26" s="29" t="s">
        <v>78</v>
      </c>
      <c r="B26" s="51">
        <v>0.37006490166606992</v>
      </c>
      <c r="C26" s="51">
        <v>0.36299999999999999</v>
      </c>
      <c r="D26" s="55">
        <v>0.33400000000000002</v>
      </c>
      <c r="E26" s="51">
        <v>0.29899999999999999</v>
      </c>
      <c r="F26" s="59">
        <v>0.3024</v>
      </c>
      <c r="G26" s="59">
        <v>0.29189999999999999</v>
      </c>
      <c r="H26" s="55">
        <v>0.35099999999999998</v>
      </c>
      <c r="I26" s="44">
        <v>0.39700000000000002</v>
      </c>
      <c r="J26" s="56">
        <v>0.42399999999999999</v>
      </c>
      <c r="K26" s="56">
        <v>0.42199999999999999</v>
      </c>
      <c r="L26" s="56">
        <v>0.38629999999999998</v>
      </c>
      <c r="M26" s="56">
        <v>0.378</v>
      </c>
      <c r="N26" s="56">
        <v>0.34110000000000001</v>
      </c>
      <c r="R26" s="7"/>
      <c r="S26" s="7"/>
    </row>
    <row r="27" spans="1:26" x14ac:dyDescent="0.35">
      <c r="A27" s="29" t="s">
        <v>79</v>
      </c>
      <c r="B27" s="51">
        <v>8.14E-2</v>
      </c>
      <c r="C27" s="51">
        <v>7.6999999999999999E-2</v>
      </c>
      <c r="D27" s="56">
        <v>4.0000000000000001E-3</v>
      </c>
      <c r="E27" s="51">
        <v>-0.14699999999999999</v>
      </c>
      <c r="F27" s="59">
        <v>-0.1474</v>
      </c>
      <c r="G27" s="59">
        <v>2.0500000000000001E-2</v>
      </c>
      <c r="H27" s="56">
        <v>0.112</v>
      </c>
      <c r="I27" s="44">
        <v>6.8000000000000005E-2</v>
      </c>
      <c r="J27" s="56">
        <v>0.10199999999999999</v>
      </c>
      <c r="K27" s="56">
        <v>0.104</v>
      </c>
      <c r="L27" s="56">
        <v>-5.8999999999999997E-2</v>
      </c>
      <c r="M27" s="56">
        <v>3.7999999999999999E-2</v>
      </c>
      <c r="N27" s="56">
        <v>3.8199999999999998E-2</v>
      </c>
      <c r="R27" s="7"/>
      <c r="S27" s="7"/>
    </row>
    <row r="28" spans="1:26" x14ac:dyDescent="0.35">
      <c r="A28" s="29" t="s">
        <v>80</v>
      </c>
      <c r="B28" s="51">
        <v>4.9421774798159901E-2</v>
      </c>
      <c r="C28" s="51">
        <v>5.0999999999999997E-2</v>
      </c>
      <c r="D28" s="205">
        <v>2E-3</v>
      </c>
      <c r="E28" s="51">
        <v>-8.4000000000000005E-2</v>
      </c>
      <c r="F28" s="59">
        <v>-8.3900000000000002E-2</v>
      </c>
      <c r="G28" s="59">
        <v>1.38E-2</v>
      </c>
      <c r="H28" s="167">
        <v>9.8000000000000004E-2</v>
      </c>
      <c r="I28" s="44">
        <v>6.0999999999999999E-2</v>
      </c>
      <c r="J28" s="56">
        <v>0.08</v>
      </c>
      <c r="K28" s="56">
        <v>5.0999999999999997E-2</v>
      </c>
      <c r="L28" s="56">
        <v>-3.2000000000000001E-2</v>
      </c>
      <c r="M28" s="56">
        <v>1.4999999999999999E-2</v>
      </c>
      <c r="N28" s="56">
        <v>1.6E-2</v>
      </c>
      <c r="R28" s="7"/>
      <c r="S28" s="7"/>
    </row>
    <row r="29" spans="1:26" x14ac:dyDescent="0.35">
      <c r="A29" s="29" t="s">
        <v>81</v>
      </c>
      <c r="B29" s="51">
        <v>3.3133714029590824E-2</v>
      </c>
      <c r="C29" s="51">
        <v>3.2000000000000001E-2</v>
      </c>
      <c r="D29" s="205">
        <v>1E-3</v>
      </c>
      <c r="E29" s="51">
        <v>-4.9000000000000002E-2</v>
      </c>
      <c r="F29" s="59">
        <v>-4.9399999999999999E-2</v>
      </c>
      <c r="G29" s="59">
        <v>8.0000000000000002E-3</v>
      </c>
      <c r="H29" s="167">
        <v>5.0299999999999997E-2</v>
      </c>
      <c r="I29" s="44">
        <v>3.4000000000000002E-2</v>
      </c>
      <c r="J29" s="56">
        <v>4.2999999999999997E-2</v>
      </c>
      <c r="K29" s="56">
        <v>9.4E-2</v>
      </c>
      <c r="L29" s="56">
        <v>-1.7000000000000001E-2</v>
      </c>
      <c r="M29" s="56">
        <v>0.03</v>
      </c>
      <c r="N29" s="56">
        <v>8.0000000000000002E-3</v>
      </c>
      <c r="R29" s="7"/>
      <c r="S29" s="7"/>
    </row>
    <row r="31" spans="1:26" x14ac:dyDescent="0.35">
      <c r="A31" s="258"/>
      <c r="B31" s="126"/>
      <c r="C31" s="126"/>
      <c r="D31" s="126"/>
      <c r="E31" s="126"/>
      <c r="F31" s="126"/>
      <c r="G31" s="126"/>
      <c r="H31" s="52"/>
      <c r="I31" s="126"/>
      <c r="J31" s="127"/>
      <c r="K31" s="127"/>
      <c r="L31" s="127"/>
      <c r="M31" s="127"/>
      <c r="N31" s="127"/>
    </row>
    <row r="32" spans="1:26" x14ac:dyDescent="0.35">
      <c r="A32" s="126"/>
      <c r="B32" s="126"/>
      <c r="C32" s="126"/>
      <c r="D32" s="126"/>
      <c r="E32" s="126"/>
      <c r="F32" s="126"/>
      <c r="G32" s="126"/>
      <c r="H32" s="52"/>
      <c r="I32" s="126"/>
      <c r="J32" s="128"/>
      <c r="K32" s="128"/>
      <c r="L32" s="128"/>
      <c r="M32" s="128"/>
      <c r="N32" s="128"/>
    </row>
    <row r="34" spans="4:12" x14ac:dyDescent="0.35">
      <c r="J34" s="7"/>
      <c r="L34" s="7"/>
    </row>
    <row r="35" spans="4:12" x14ac:dyDescent="0.35">
      <c r="D35" s="6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72E4-1C99-4421-AC33-FDEB30D21D23}">
  <dimension ref="A1:T33"/>
  <sheetViews>
    <sheetView zoomScaleNormal="100" workbookViewId="0"/>
  </sheetViews>
  <sheetFormatPr defaultRowHeight="14.5" x14ac:dyDescent="0.35"/>
  <cols>
    <col min="1" max="1" width="75.26953125" customWidth="1"/>
    <col min="2" max="2" width="19.1796875" customWidth="1"/>
    <col min="3" max="3" width="20.1796875" customWidth="1"/>
    <col min="4" max="4" width="18.81640625" customWidth="1"/>
    <col min="5" max="5" width="24.26953125" customWidth="1"/>
    <col min="6" max="6" width="19" customWidth="1"/>
    <col min="7" max="7" width="19.7265625" customWidth="1"/>
    <col min="8" max="8" width="18.453125" style="57" customWidth="1"/>
    <col min="9" max="9" width="14.1796875" customWidth="1"/>
    <col min="10" max="12" width="10.7265625" customWidth="1"/>
    <col min="13" max="13" width="13.7265625" customWidth="1"/>
    <col min="14" max="14" width="10.7265625" customWidth="1"/>
    <col min="16" max="20" width="9.1796875" style="21"/>
  </cols>
  <sheetData>
    <row r="1" spans="1:20" s="2" customFormat="1" x14ac:dyDescent="0.35">
      <c r="A1" s="2" t="s">
        <v>85</v>
      </c>
      <c r="B1" s="222" t="s">
        <v>54</v>
      </c>
      <c r="C1" s="245" t="s">
        <v>44</v>
      </c>
      <c r="D1" s="245" t="s">
        <v>43</v>
      </c>
      <c r="E1" s="184" t="s">
        <v>33</v>
      </c>
      <c r="F1" s="184" t="s">
        <v>27</v>
      </c>
      <c r="G1" s="185" t="s">
        <v>49</v>
      </c>
      <c r="H1" s="185" t="s">
        <v>56</v>
      </c>
      <c r="I1" s="246" t="s">
        <v>22</v>
      </c>
      <c r="J1" s="246" t="s">
        <v>2</v>
      </c>
      <c r="K1" s="247" t="s">
        <v>3</v>
      </c>
      <c r="L1" s="247" t="s">
        <v>4</v>
      </c>
      <c r="M1" s="248" t="s">
        <v>5</v>
      </c>
      <c r="N1" s="248" t="s">
        <v>6</v>
      </c>
      <c r="P1" s="21"/>
      <c r="Q1" s="22"/>
      <c r="R1" s="21"/>
      <c r="S1" s="21"/>
      <c r="T1" s="22"/>
    </row>
    <row r="2" spans="1:20" x14ac:dyDescent="0.35">
      <c r="A2" s="29" t="s">
        <v>59</v>
      </c>
      <c r="B2" s="53">
        <v>550217</v>
      </c>
      <c r="C2" s="90">
        <v>622510</v>
      </c>
      <c r="D2" s="190">
        <v>478902</v>
      </c>
      <c r="E2" s="92">
        <v>555003</v>
      </c>
      <c r="F2" s="91">
        <v>475666</v>
      </c>
      <c r="G2" s="91">
        <v>909724</v>
      </c>
      <c r="H2" s="91">
        <v>688698</v>
      </c>
      <c r="I2" s="91">
        <v>718311</v>
      </c>
      <c r="J2" s="129">
        <v>608598</v>
      </c>
      <c r="K2" s="129">
        <v>729217</v>
      </c>
      <c r="L2" s="129">
        <v>430790</v>
      </c>
      <c r="M2" s="129">
        <v>601333</v>
      </c>
      <c r="N2" s="129">
        <v>575285</v>
      </c>
      <c r="P2" s="23"/>
      <c r="Q2" s="23"/>
      <c r="R2" s="23"/>
      <c r="S2" s="23"/>
      <c r="T2" s="23"/>
    </row>
    <row r="3" spans="1:20" x14ac:dyDescent="0.35">
      <c r="A3" s="29" t="s">
        <v>60</v>
      </c>
      <c r="B3" s="53">
        <v>203616</v>
      </c>
      <c r="C3" s="90">
        <v>225944</v>
      </c>
      <c r="D3" s="190">
        <v>159803</v>
      </c>
      <c r="E3" s="90">
        <v>165847</v>
      </c>
      <c r="F3" s="91">
        <v>143857</v>
      </c>
      <c r="G3" s="91">
        <v>266279</v>
      </c>
      <c r="H3" s="91">
        <v>241669</v>
      </c>
      <c r="I3" s="91">
        <v>285166</v>
      </c>
      <c r="J3" s="129">
        <v>258157</v>
      </c>
      <c r="K3" s="129">
        <v>307966</v>
      </c>
      <c r="L3" s="129">
        <v>166418</v>
      </c>
      <c r="M3" s="129">
        <v>227199</v>
      </c>
      <c r="N3" s="129">
        <v>196213</v>
      </c>
      <c r="P3" s="23"/>
      <c r="Q3" s="23"/>
      <c r="R3" s="23"/>
      <c r="S3" s="23"/>
      <c r="T3" s="23"/>
    </row>
    <row r="4" spans="1:20" x14ac:dyDescent="0.35">
      <c r="A4" s="29" t="s">
        <v>61</v>
      </c>
      <c r="B4" s="53">
        <v>50863</v>
      </c>
      <c r="C4" s="90">
        <v>57570</v>
      </c>
      <c r="D4" s="190">
        <v>13918</v>
      </c>
      <c r="E4" s="90">
        <v>9425</v>
      </c>
      <c r="F4" s="91">
        <v>-11892</v>
      </c>
      <c r="G4" s="91">
        <v>43694</v>
      </c>
      <c r="H4" s="91">
        <v>54732</v>
      </c>
      <c r="I4" s="91">
        <v>92851</v>
      </c>
      <c r="J4" s="129">
        <v>85741</v>
      </c>
      <c r="K4" s="129">
        <v>118048</v>
      </c>
      <c r="L4" s="129">
        <v>24279</v>
      </c>
      <c r="M4" s="129">
        <v>52043</v>
      </c>
      <c r="N4" s="129">
        <v>32194</v>
      </c>
      <c r="P4" s="23"/>
      <c r="Q4" s="23"/>
      <c r="R4" s="23"/>
      <c r="S4" s="23"/>
      <c r="T4" s="23"/>
    </row>
    <row r="5" spans="1:20" x14ac:dyDescent="0.35">
      <c r="A5" s="29" t="s">
        <v>62</v>
      </c>
      <c r="B5" s="91">
        <v>42559</v>
      </c>
      <c r="C5" s="90">
        <v>54094</v>
      </c>
      <c r="D5" s="190">
        <v>7601</v>
      </c>
      <c r="E5" s="90">
        <v>7212</v>
      </c>
      <c r="F5" s="91">
        <v>-21860</v>
      </c>
      <c r="G5" s="91">
        <v>26739</v>
      </c>
      <c r="H5" s="91">
        <v>41325</v>
      </c>
      <c r="I5" s="91">
        <v>68343</v>
      </c>
      <c r="J5" s="129">
        <v>83454</v>
      </c>
      <c r="K5" s="129">
        <v>105618</v>
      </c>
      <c r="L5" s="129">
        <v>-22256</v>
      </c>
      <c r="M5" s="149">
        <v>40317</v>
      </c>
      <c r="N5" s="149">
        <v>35224</v>
      </c>
      <c r="P5" s="23"/>
      <c r="Q5" s="23"/>
      <c r="R5" s="23"/>
      <c r="S5" s="23"/>
      <c r="T5" s="23"/>
    </row>
    <row r="6" spans="1:20" x14ac:dyDescent="0.35">
      <c r="A6" s="29" t="s">
        <v>63</v>
      </c>
      <c r="B6" s="91">
        <v>45603</v>
      </c>
      <c r="C6" s="90">
        <v>48151</v>
      </c>
      <c r="D6" s="190">
        <v>2039</v>
      </c>
      <c r="E6" s="90">
        <v>9519</v>
      </c>
      <c r="F6" s="91">
        <v>-70127</v>
      </c>
      <c r="G6" s="91">
        <v>11188</v>
      </c>
      <c r="H6" s="91">
        <v>76960</v>
      </c>
      <c r="I6" s="103">
        <v>48686</v>
      </c>
      <c r="J6" s="129">
        <v>62143</v>
      </c>
      <c r="K6" s="129">
        <v>75019</v>
      </c>
      <c r="L6" s="129">
        <v>-25468</v>
      </c>
      <c r="M6" s="129">
        <v>32594</v>
      </c>
      <c r="N6" s="129">
        <v>12528</v>
      </c>
      <c r="P6" s="23"/>
      <c r="Q6" s="23"/>
      <c r="R6" s="23"/>
      <c r="S6" s="23"/>
      <c r="T6" s="23"/>
    </row>
    <row r="7" spans="1:20" x14ac:dyDescent="0.35">
      <c r="A7" s="220" t="s">
        <v>64</v>
      </c>
      <c r="B7" s="91">
        <v>44815</v>
      </c>
      <c r="C7" s="90">
        <v>47958</v>
      </c>
      <c r="D7" s="190">
        <v>2033</v>
      </c>
      <c r="E7" s="90">
        <v>9374</v>
      </c>
      <c r="F7" s="91">
        <v>-70153</v>
      </c>
      <c r="G7" s="91">
        <v>10989</v>
      </c>
      <c r="H7" s="91">
        <v>76653</v>
      </c>
      <c r="I7" s="103">
        <v>48471</v>
      </c>
      <c r="J7" s="165">
        <v>62424</v>
      </c>
      <c r="K7" s="165">
        <v>75017</v>
      </c>
      <c r="L7" s="165">
        <v>-25464</v>
      </c>
      <c r="M7" s="165">
        <v>32683</v>
      </c>
      <c r="N7" s="165">
        <v>12517</v>
      </c>
      <c r="P7" s="23"/>
      <c r="Q7" s="23"/>
      <c r="R7" s="23"/>
      <c r="S7" s="23"/>
      <c r="T7" s="23"/>
    </row>
    <row r="8" spans="1:20" x14ac:dyDescent="0.35">
      <c r="A8" s="29" t="s">
        <v>65</v>
      </c>
      <c r="B8" s="91">
        <v>23930769</v>
      </c>
      <c r="C8" s="90">
        <v>23930769</v>
      </c>
      <c r="D8" s="190">
        <v>23930769</v>
      </c>
      <c r="E8" s="90">
        <v>23930769</v>
      </c>
      <c r="F8" s="91">
        <v>23930769</v>
      </c>
      <c r="G8" s="91">
        <v>23930769</v>
      </c>
      <c r="H8" s="91">
        <v>23930769</v>
      </c>
      <c r="I8" s="91">
        <v>23930769</v>
      </c>
      <c r="J8" s="129">
        <v>23930769</v>
      </c>
      <c r="K8" s="129">
        <v>23930769</v>
      </c>
      <c r="L8" s="129">
        <v>23930769</v>
      </c>
      <c r="M8" s="129">
        <v>23930769</v>
      </c>
      <c r="N8" s="129">
        <v>23930769</v>
      </c>
      <c r="P8" s="23"/>
      <c r="Q8" s="23"/>
      <c r="R8" s="23"/>
      <c r="S8" s="23"/>
      <c r="T8" s="23"/>
    </row>
    <row r="9" spans="1:20" x14ac:dyDescent="0.35">
      <c r="A9" s="29" t="s">
        <v>66</v>
      </c>
      <c r="B9" s="118">
        <v>1.9056036103798419</v>
      </c>
      <c r="C9" s="94">
        <v>2.0100000000000002</v>
      </c>
      <c r="D9" s="202">
        <v>0.09</v>
      </c>
      <c r="E9" s="94">
        <v>0.39000000000000012</v>
      </c>
      <c r="F9" s="95">
        <v>-2.93</v>
      </c>
      <c r="G9" s="95">
        <v>0.45999999999999996</v>
      </c>
      <c r="H9" s="118">
        <v>3.2</v>
      </c>
      <c r="I9" s="118">
        <v>2.04</v>
      </c>
      <c r="J9" s="150">
        <v>2.59</v>
      </c>
      <c r="K9" s="151">
        <v>3.1305978984628533</v>
      </c>
      <c r="L9" s="152">
        <v>-1.06</v>
      </c>
      <c r="M9" s="153">
        <v>0.97</v>
      </c>
      <c r="N9" s="152">
        <v>0.52</v>
      </c>
      <c r="P9" s="23"/>
      <c r="Q9" s="23"/>
      <c r="R9" s="23"/>
      <c r="S9" s="23"/>
      <c r="T9" s="23"/>
    </row>
    <row r="10" spans="1:20" x14ac:dyDescent="0.35">
      <c r="A10" s="29"/>
      <c r="B10" s="100"/>
      <c r="C10" s="99"/>
      <c r="D10" s="192"/>
      <c r="E10" s="99"/>
      <c r="F10" s="95"/>
      <c r="G10" s="95"/>
      <c r="H10" s="100"/>
      <c r="I10" s="100"/>
      <c r="J10" s="152"/>
      <c r="K10" s="152"/>
      <c r="L10" s="152"/>
      <c r="M10" s="152"/>
      <c r="N10" s="152"/>
      <c r="P10" s="23"/>
      <c r="Q10" s="23"/>
      <c r="R10" s="23"/>
      <c r="S10" s="23"/>
      <c r="T10" s="23"/>
    </row>
    <row r="11" spans="1:20" x14ac:dyDescent="0.35">
      <c r="A11" s="29" t="s">
        <v>67</v>
      </c>
      <c r="B11" s="103">
        <v>57977</v>
      </c>
      <c r="C11" s="39">
        <v>65595</v>
      </c>
      <c r="D11" s="193">
        <v>43623</v>
      </c>
      <c r="E11" s="39">
        <v>48970</v>
      </c>
      <c r="F11" s="103">
        <v>52882</v>
      </c>
      <c r="G11" s="103">
        <v>81290</v>
      </c>
      <c r="H11" s="103">
        <v>-47756</v>
      </c>
      <c r="I11" s="103">
        <v>99919</v>
      </c>
      <c r="J11" s="149">
        <v>46448</v>
      </c>
      <c r="K11" s="129">
        <v>116937</v>
      </c>
      <c r="L11" s="149">
        <v>48188</v>
      </c>
      <c r="M11" s="129">
        <v>124390</v>
      </c>
      <c r="N11" s="129">
        <v>73926</v>
      </c>
      <c r="P11" s="23"/>
      <c r="Q11" s="23"/>
      <c r="R11" s="23"/>
      <c r="S11" s="23"/>
      <c r="T11" s="23"/>
    </row>
    <row r="12" spans="1:20" x14ac:dyDescent="0.35">
      <c r="A12" s="29" t="s">
        <v>68</v>
      </c>
      <c r="B12" s="103">
        <v>-1103</v>
      </c>
      <c r="C12" s="39">
        <v>4224</v>
      </c>
      <c r="D12" s="193">
        <v>1483</v>
      </c>
      <c r="E12" s="39">
        <v>-2709</v>
      </c>
      <c r="F12" s="103">
        <v>-34149</v>
      </c>
      <c r="G12" s="103">
        <v>250</v>
      </c>
      <c r="H12" s="103">
        <v>-19763</v>
      </c>
      <c r="I12" s="103">
        <v>-30665</v>
      </c>
      <c r="J12" s="149">
        <v>-8635</v>
      </c>
      <c r="K12" s="129">
        <v>50703</v>
      </c>
      <c r="L12" s="149">
        <v>-9633</v>
      </c>
      <c r="M12" s="129">
        <v>-7751</v>
      </c>
      <c r="N12" s="129">
        <v>-16867</v>
      </c>
      <c r="P12" s="23"/>
      <c r="Q12" s="23"/>
      <c r="R12" s="23"/>
      <c r="S12" s="23"/>
      <c r="T12" s="23"/>
    </row>
    <row r="13" spans="1:20" x14ac:dyDescent="0.35">
      <c r="A13" s="29" t="s">
        <v>69</v>
      </c>
      <c r="B13" s="103">
        <v>-98860</v>
      </c>
      <c r="C13" s="103">
        <v>-39048</v>
      </c>
      <c r="D13" s="194">
        <v>7947</v>
      </c>
      <c r="E13" s="103">
        <v>-31614</v>
      </c>
      <c r="F13" s="103">
        <v>-31541</v>
      </c>
      <c r="G13" s="103">
        <v>-85158</v>
      </c>
      <c r="H13" s="103">
        <v>71757</v>
      </c>
      <c r="I13" s="103">
        <v>-96521</v>
      </c>
      <c r="J13" s="149">
        <v>-69793</v>
      </c>
      <c r="K13" s="129">
        <v>-122568</v>
      </c>
      <c r="L13" s="149">
        <v>-50893</v>
      </c>
      <c r="M13" s="129">
        <v>-123477</v>
      </c>
      <c r="N13" s="129">
        <v>-42074</v>
      </c>
      <c r="P13" s="23"/>
      <c r="Q13" s="23"/>
      <c r="R13" s="23"/>
      <c r="S13" s="23"/>
      <c r="T13" s="23"/>
    </row>
    <row r="14" spans="1:20" x14ac:dyDescent="0.35">
      <c r="A14" s="29" t="s">
        <v>70</v>
      </c>
      <c r="B14" s="103">
        <v>-41550</v>
      </c>
      <c r="C14" s="39">
        <v>30403</v>
      </c>
      <c r="D14" s="194">
        <v>53177</v>
      </c>
      <c r="E14" s="39">
        <v>14371</v>
      </c>
      <c r="F14" s="103">
        <v>-12793</v>
      </c>
      <c r="G14" s="103">
        <v>-3536</v>
      </c>
      <c r="H14" s="103">
        <v>4293</v>
      </c>
      <c r="I14" s="103">
        <v>-27084</v>
      </c>
      <c r="J14" s="149">
        <v>-32356</v>
      </c>
      <c r="K14" s="149">
        <v>45720</v>
      </c>
      <c r="L14" s="149">
        <v>-12086</v>
      </c>
      <c r="M14" s="149">
        <v>-6764</v>
      </c>
      <c r="N14" s="149">
        <v>14593</v>
      </c>
      <c r="P14" s="23"/>
      <c r="Q14" s="23"/>
      <c r="R14" s="23"/>
      <c r="S14" s="23"/>
      <c r="T14" s="23"/>
    </row>
    <row r="15" spans="1:20" x14ac:dyDescent="0.35">
      <c r="A15" s="29"/>
      <c r="B15" s="91"/>
      <c r="C15" s="90"/>
      <c r="D15" s="206"/>
      <c r="E15" s="90"/>
      <c r="F15" s="106"/>
      <c r="G15" s="106"/>
      <c r="H15" s="91"/>
      <c r="I15" s="91"/>
      <c r="J15" s="152"/>
      <c r="K15" s="152"/>
      <c r="L15" s="152"/>
      <c r="M15" s="152"/>
      <c r="N15" s="152"/>
      <c r="P15" s="23"/>
      <c r="Q15" s="23"/>
      <c r="R15" s="23"/>
      <c r="S15" s="23"/>
      <c r="T15" s="23"/>
    </row>
    <row r="16" spans="1:20" x14ac:dyDescent="0.35">
      <c r="A16" s="29" t="s">
        <v>71</v>
      </c>
      <c r="B16" s="91">
        <v>1378528</v>
      </c>
      <c r="C16" s="92">
        <v>1480510</v>
      </c>
      <c r="D16" s="206">
        <v>1478697</v>
      </c>
      <c r="E16" s="92">
        <v>1438382</v>
      </c>
      <c r="F16" s="91">
        <v>1418657</v>
      </c>
      <c r="G16" s="91">
        <v>1496103</v>
      </c>
      <c r="H16" s="91">
        <v>1541495</v>
      </c>
      <c r="I16" s="91">
        <v>1437464</v>
      </c>
      <c r="J16" s="129">
        <v>1439243</v>
      </c>
      <c r="K16" s="129">
        <v>1471965</v>
      </c>
      <c r="L16" s="129">
        <v>1455028</v>
      </c>
      <c r="M16" s="129">
        <v>1571021</v>
      </c>
      <c r="N16" s="129">
        <v>1659648</v>
      </c>
      <c r="P16" s="23"/>
      <c r="Q16" s="23"/>
      <c r="R16" s="23"/>
      <c r="S16" s="23"/>
      <c r="T16" s="23"/>
    </row>
    <row r="17" spans="1:20" x14ac:dyDescent="0.35">
      <c r="A17" s="29" t="s">
        <v>72</v>
      </c>
      <c r="B17" s="91">
        <v>453370</v>
      </c>
      <c r="C17" s="92">
        <v>550810</v>
      </c>
      <c r="D17" s="206">
        <v>571224</v>
      </c>
      <c r="E17" s="92">
        <v>528607</v>
      </c>
      <c r="F17" s="91">
        <v>580474</v>
      </c>
      <c r="G17" s="91">
        <v>614105</v>
      </c>
      <c r="H17" s="91">
        <v>750244</v>
      </c>
      <c r="I17" s="91">
        <v>642621</v>
      </c>
      <c r="J17" s="129">
        <v>664494</v>
      </c>
      <c r="K17" s="129">
        <v>675755</v>
      </c>
      <c r="L17" s="129">
        <v>715951</v>
      </c>
      <c r="M17" s="129">
        <v>789819</v>
      </c>
      <c r="N17" s="129">
        <v>1015250</v>
      </c>
      <c r="O17" s="10"/>
      <c r="P17" s="23"/>
      <c r="Q17" s="23"/>
      <c r="R17" s="23"/>
      <c r="S17" s="23"/>
      <c r="T17" s="23"/>
    </row>
    <row r="18" spans="1:20" x14ac:dyDescent="0.35">
      <c r="A18" s="29" t="s">
        <v>73</v>
      </c>
      <c r="B18" s="91">
        <v>234270</v>
      </c>
      <c r="C18" s="92">
        <v>305500</v>
      </c>
      <c r="D18" s="206">
        <v>349213</v>
      </c>
      <c r="E18" s="92">
        <v>59842</v>
      </c>
      <c r="F18" s="91">
        <v>141189</v>
      </c>
      <c r="G18" s="91">
        <v>284202</v>
      </c>
      <c r="H18" s="53">
        <v>410820</v>
      </c>
      <c r="I18" s="91">
        <v>319022</v>
      </c>
      <c r="J18" s="129">
        <v>320414</v>
      </c>
      <c r="K18" s="129">
        <v>322797</v>
      </c>
      <c r="L18" s="129">
        <v>327583</v>
      </c>
      <c r="M18" s="129">
        <v>252854</v>
      </c>
      <c r="N18" s="129">
        <v>298303</v>
      </c>
      <c r="P18" s="23"/>
      <c r="Q18" s="23"/>
      <c r="R18" s="23"/>
      <c r="S18" s="23"/>
      <c r="T18" s="23"/>
    </row>
    <row r="19" spans="1:20" x14ac:dyDescent="0.35">
      <c r="A19" s="29" t="s">
        <v>74</v>
      </c>
      <c r="B19" s="91">
        <v>219100</v>
      </c>
      <c r="C19" s="92">
        <v>245310</v>
      </c>
      <c r="D19" s="206">
        <v>222012</v>
      </c>
      <c r="E19" s="92">
        <v>468765</v>
      </c>
      <c r="F19" s="91">
        <v>439285</v>
      </c>
      <c r="G19" s="91">
        <v>329903</v>
      </c>
      <c r="H19" s="53">
        <v>339424</v>
      </c>
      <c r="I19" s="91">
        <v>323599</v>
      </c>
      <c r="J19" s="129">
        <v>344080</v>
      </c>
      <c r="K19" s="129">
        <v>352958</v>
      </c>
      <c r="L19" s="129">
        <v>388368</v>
      </c>
      <c r="M19" s="129">
        <v>536965</v>
      </c>
      <c r="N19" s="129">
        <v>716947</v>
      </c>
      <c r="P19" s="23"/>
      <c r="Q19" s="23"/>
      <c r="R19" s="23"/>
      <c r="S19" s="23"/>
      <c r="T19" s="23"/>
    </row>
    <row r="20" spans="1:20" x14ac:dyDescent="0.35">
      <c r="A20" s="29" t="s">
        <v>75</v>
      </c>
      <c r="B20" s="91">
        <v>924203</v>
      </c>
      <c r="C20" s="92">
        <v>927955</v>
      </c>
      <c r="D20" s="206">
        <v>905535</v>
      </c>
      <c r="E20" s="92">
        <v>907829</v>
      </c>
      <c r="F20" s="91">
        <v>836092</v>
      </c>
      <c r="G20" s="91">
        <v>879877</v>
      </c>
      <c r="H20" s="53">
        <v>788930</v>
      </c>
      <c r="I20" s="91">
        <v>792215</v>
      </c>
      <c r="J20" s="129">
        <v>772089</v>
      </c>
      <c r="K20" s="129">
        <v>793647</v>
      </c>
      <c r="L20" s="129">
        <v>739064</v>
      </c>
      <c r="M20" s="129">
        <v>781185</v>
      </c>
      <c r="N20" s="129">
        <v>640559</v>
      </c>
      <c r="P20" s="23"/>
      <c r="Q20" s="23"/>
      <c r="R20" s="23"/>
      <c r="S20" s="23"/>
      <c r="T20" s="23"/>
    </row>
    <row r="21" spans="1:20" x14ac:dyDescent="0.35">
      <c r="A21" s="29" t="s">
        <v>76</v>
      </c>
      <c r="B21" s="53">
        <v>23931</v>
      </c>
      <c r="C21" s="92">
        <v>23931</v>
      </c>
      <c r="D21" s="206">
        <v>23931</v>
      </c>
      <c r="E21" s="92">
        <v>23931</v>
      </c>
      <c r="F21" s="91">
        <v>23931</v>
      </c>
      <c r="G21" s="91">
        <v>23931</v>
      </c>
      <c r="H21" s="53">
        <v>23931</v>
      </c>
      <c r="I21" s="91">
        <v>23931</v>
      </c>
      <c r="J21" s="129">
        <v>23931</v>
      </c>
      <c r="K21" s="129">
        <v>23931</v>
      </c>
      <c r="L21" s="129">
        <v>23931</v>
      </c>
      <c r="M21" s="129">
        <v>23931</v>
      </c>
      <c r="N21" s="129">
        <v>23931</v>
      </c>
      <c r="P21" s="23"/>
      <c r="Q21" s="23"/>
      <c r="R21" s="23"/>
      <c r="S21" s="23"/>
      <c r="T21" s="23"/>
    </row>
    <row r="22" spans="1:20" x14ac:dyDescent="0.35">
      <c r="A22" s="29" t="s">
        <v>77</v>
      </c>
      <c r="B22" s="109">
        <v>38.619489365258453</v>
      </c>
      <c r="C22" s="105">
        <v>38.77627345284359</v>
      </c>
      <c r="D22" s="201">
        <v>37.840000000000003</v>
      </c>
      <c r="E22" s="105">
        <v>37.94</v>
      </c>
      <c r="F22" s="160">
        <v>34.94</v>
      </c>
      <c r="G22" s="160">
        <v>36.76724750323848</v>
      </c>
      <c r="H22" s="161">
        <v>32.966863064644187</v>
      </c>
      <c r="I22" s="160">
        <v>33.1</v>
      </c>
      <c r="J22" s="150">
        <v>32.26</v>
      </c>
      <c r="K22" s="150">
        <v>33.159999999999997</v>
      </c>
      <c r="L22" s="150">
        <v>30.88</v>
      </c>
      <c r="M22" s="150">
        <v>32.64</v>
      </c>
      <c r="N22" s="150">
        <v>26.77</v>
      </c>
      <c r="P22" s="23"/>
      <c r="Q22" s="23"/>
      <c r="R22" s="23"/>
      <c r="S22" s="23"/>
      <c r="T22" s="23"/>
    </row>
    <row r="23" spans="1:20" x14ac:dyDescent="0.35">
      <c r="A23" s="29"/>
      <c r="B23" s="78"/>
      <c r="C23" s="75"/>
      <c r="D23" s="29"/>
      <c r="E23" s="75"/>
      <c r="F23" s="154"/>
      <c r="G23" s="154"/>
      <c r="H23" s="155"/>
      <c r="I23" s="77"/>
      <c r="J23" s="152"/>
      <c r="K23" s="152"/>
      <c r="L23" s="152"/>
      <c r="M23" s="152"/>
      <c r="N23" s="152"/>
      <c r="P23" s="23"/>
      <c r="Q23" s="23"/>
      <c r="R23" s="23"/>
      <c r="S23" s="23"/>
      <c r="T23" s="23"/>
    </row>
    <row r="24" spans="1:20" x14ac:dyDescent="0.35">
      <c r="A24" s="29" t="s">
        <v>0</v>
      </c>
      <c r="B24" s="82">
        <v>50863</v>
      </c>
      <c r="C24" s="79">
        <v>57570</v>
      </c>
      <c r="D24" s="81">
        <v>13918</v>
      </c>
      <c r="E24" s="79">
        <v>9425</v>
      </c>
      <c r="F24" s="82">
        <v>-11892</v>
      </c>
      <c r="G24" s="82">
        <v>43694</v>
      </c>
      <c r="H24" s="54">
        <v>54732</v>
      </c>
      <c r="I24" s="80">
        <v>92851</v>
      </c>
      <c r="J24" s="149">
        <v>85741</v>
      </c>
      <c r="K24" s="149">
        <v>118048</v>
      </c>
      <c r="L24" s="149">
        <v>24279</v>
      </c>
      <c r="M24" s="149">
        <v>52043</v>
      </c>
      <c r="N24" s="149">
        <v>32194</v>
      </c>
      <c r="P24" s="23"/>
      <c r="Q24" s="23"/>
      <c r="R24" s="23"/>
      <c r="S24" s="23"/>
      <c r="T24" s="23"/>
    </row>
    <row r="25" spans="1:20" x14ac:dyDescent="0.35">
      <c r="A25" s="29" t="s">
        <v>1</v>
      </c>
      <c r="B25" s="82">
        <v>78709</v>
      </c>
      <c r="C25" s="79">
        <v>85396</v>
      </c>
      <c r="D25" s="81">
        <v>41918</v>
      </c>
      <c r="E25" s="79">
        <v>37277</v>
      </c>
      <c r="F25" s="82">
        <v>15510</v>
      </c>
      <c r="G25" s="82">
        <v>84714</v>
      </c>
      <c r="H25" s="54">
        <v>82421</v>
      </c>
      <c r="I25" s="80">
        <v>120117</v>
      </c>
      <c r="J25" s="149">
        <v>113160</v>
      </c>
      <c r="K25" s="149">
        <v>145827</v>
      </c>
      <c r="L25" s="149">
        <v>52297</v>
      </c>
      <c r="M25" s="149">
        <v>80637</v>
      </c>
      <c r="N25" s="149">
        <v>60674</v>
      </c>
      <c r="P25" s="23"/>
      <c r="Q25" s="23"/>
      <c r="R25" s="23"/>
      <c r="S25" s="23"/>
      <c r="T25" s="23"/>
    </row>
    <row r="26" spans="1:20" x14ac:dyDescent="0.35">
      <c r="A26" s="29" t="s">
        <v>78</v>
      </c>
      <c r="B26" s="49">
        <v>0.37006490166606992</v>
      </c>
      <c r="C26" s="51">
        <v>0.36295641837078924</v>
      </c>
      <c r="D26" s="56">
        <v>0.33400000000000002</v>
      </c>
      <c r="E26" s="51">
        <v>0.29882180817040627</v>
      </c>
      <c r="F26" s="156">
        <v>0.3024</v>
      </c>
      <c r="G26" s="156">
        <v>0.29270306158791015</v>
      </c>
      <c r="H26" s="157">
        <v>0.35090707392790454</v>
      </c>
      <c r="I26" s="158">
        <v>0.39700000000000002</v>
      </c>
      <c r="J26" s="159">
        <v>0.42420000000000002</v>
      </c>
      <c r="K26" s="159">
        <v>0.42230000000000001</v>
      </c>
      <c r="L26" s="159">
        <v>0.38629999999999998</v>
      </c>
      <c r="M26" s="159">
        <v>0.37780000000000002</v>
      </c>
      <c r="N26" s="159">
        <v>0.34110000000000001</v>
      </c>
      <c r="P26" s="24"/>
      <c r="Q26" s="24"/>
      <c r="R26" s="24"/>
      <c r="S26" s="24"/>
      <c r="T26" s="24"/>
    </row>
    <row r="27" spans="1:20" x14ac:dyDescent="0.35">
      <c r="A27" s="29" t="s">
        <v>79</v>
      </c>
      <c r="B27" s="49">
        <v>8.1449682579782162E-2</v>
      </c>
      <c r="C27" s="51">
        <v>7.7030087870074371E-2</v>
      </c>
      <c r="D27" s="56">
        <v>4.0000000000000001E-3</v>
      </c>
      <c r="E27" s="51">
        <v>1.7000000000000001E-2</v>
      </c>
      <c r="F27" s="156">
        <v>-0.1474</v>
      </c>
      <c r="G27" s="49">
        <v>1.2079487844664975E-2</v>
      </c>
      <c r="H27" s="230">
        <v>0.11130132510911894</v>
      </c>
      <c r="I27" s="158">
        <v>6.7799999999999999E-2</v>
      </c>
      <c r="J27" s="159">
        <v>0.1021</v>
      </c>
      <c r="K27" s="159">
        <v>0.10290000000000001</v>
      </c>
      <c r="L27" s="159">
        <v>-5.9119292462684832E-2</v>
      </c>
      <c r="M27" s="159">
        <v>3.85E-2</v>
      </c>
      <c r="N27" s="159">
        <v>3.8199999999999998E-2</v>
      </c>
      <c r="P27" s="24"/>
      <c r="Q27" s="24"/>
      <c r="R27" s="24"/>
      <c r="S27" s="24"/>
      <c r="T27" s="24"/>
    </row>
    <row r="28" spans="1:20" x14ac:dyDescent="0.35">
      <c r="A28" s="29" t="s">
        <v>80</v>
      </c>
      <c r="B28" s="49">
        <v>4.8490429050760495E-2</v>
      </c>
      <c r="C28" s="51">
        <v>5.1674919581229696E-2</v>
      </c>
      <c r="D28" s="205">
        <v>2E-3</v>
      </c>
      <c r="E28" s="51">
        <v>0.01</v>
      </c>
      <c r="F28" s="156">
        <v>-8.3900000000000002E-2</v>
      </c>
      <c r="G28" s="49">
        <v>1.2489245655926908E-2</v>
      </c>
      <c r="H28" s="230">
        <v>9.7160711343211692E-2</v>
      </c>
      <c r="I28" s="158">
        <v>6.1499999999999999E-2</v>
      </c>
      <c r="J28" s="159">
        <v>0.08</v>
      </c>
      <c r="K28" s="159">
        <v>5.0999999999999997E-2</v>
      </c>
      <c r="L28" s="159">
        <v>-3.2000000000000001E-2</v>
      </c>
      <c r="M28" s="159">
        <v>1.4800000000000001E-2</v>
      </c>
      <c r="N28" s="159">
        <v>1.6E-2</v>
      </c>
      <c r="P28" s="24"/>
      <c r="Q28" s="24"/>
      <c r="R28" s="24"/>
      <c r="S28" s="24"/>
      <c r="T28" s="24"/>
    </row>
    <row r="29" spans="1:20" x14ac:dyDescent="0.35">
      <c r="A29" s="29" t="s">
        <v>81</v>
      </c>
      <c r="B29" s="49">
        <v>3.250931428306135E-2</v>
      </c>
      <c r="C29" s="51">
        <v>3.2388838981161898E-2</v>
      </c>
      <c r="D29" s="205">
        <v>1E-3</v>
      </c>
      <c r="E29" s="51">
        <v>6.0000000000000001E-3</v>
      </c>
      <c r="F29" s="156">
        <v>-4.9399999999999999E-2</v>
      </c>
      <c r="G29" s="49">
        <v>7.3450825243983869E-3</v>
      </c>
      <c r="H29" s="230">
        <v>4.972640196692172E-2</v>
      </c>
      <c r="I29" s="158">
        <v>3.39E-2</v>
      </c>
      <c r="J29" s="159">
        <v>4.2999999999999997E-2</v>
      </c>
      <c r="K29" s="159">
        <v>9.4E-2</v>
      </c>
      <c r="L29" s="159">
        <v>-1.7000000000000001E-2</v>
      </c>
      <c r="M29" s="159">
        <v>0.03</v>
      </c>
      <c r="N29" s="159">
        <v>8.0000000000000002E-3</v>
      </c>
      <c r="P29" s="24"/>
      <c r="Q29" s="24"/>
      <c r="R29" s="24"/>
      <c r="S29" s="24"/>
      <c r="T29" s="24"/>
    </row>
    <row r="33" spans="8:8" x14ac:dyDescent="0.35">
      <c r="H33" s="5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2437-C6B9-49A4-ACD7-5385FBA1E8E0}">
  <dimension ref="A1:T37"/>
  <sheetViews>
    <sheetView zoomScale="110" zoomScaleNormal="110" workbookViewId="0"/>
  </sheetViews>
  <sheetFormatPr defaultRowHeight="14.5" x14ac:dyDescent="0.35"/>
  <cols>
    <col min="1" max="1" width="69.7265625" customWidth="1"/>
    <col min="2" max="2" width="14" customWidth="1"/>
    <col min="3" max="3" width="14.26953125" customWidth="1"/>
    <col min="4" max="4" width="12.81640625" customWidth="1"/>
    <col min="5" max="5" width="13.1796875" customWidth="1"/>
    <col min="6" max="6" width="12.81640625" customWidth="1"/>
    <col min="7" max="11" width="10.7265625" customWidth="1"/>
  </cols>
  <sheetData>
    <row r="1" spans="1:20" s="2" customFormat="1" ht="49.5" customHeight="1" x14ac:dyDescent="0.35">
      <c r="A1" s="2" t="s">
        <v>86</v>
      </c>
      <c r="B1" s="207" t="s">
        <v>40</v>
      </c>
      <c r="C1" s="186" t="s">
        <v>41</v>
      </c>
      <c r="D1" s="187" t="s">
        <v>57</v>
      </c>
      <c r="E1" s="188" t="s">
        <v>35</v>
      </c>
      <c r="F1" s="242">
        <v>2021</v>
      </c>
      <c r="G1" s="243">
        <v>2020</v>
      </c>
      <c r="H1" s="244">
        <v>2019</v>
      </c>
      <c r="I1" s="1">
        <v>2018</v>
      </c>
      <c r="J1" s="1">
        <v>2017</v>
      </c>
      <c r="K1" s="1">
        <v>2016</v>
      </c>
    </row>
    <row r="2" spans="1:20" x14ac:dyDescent="0.35">
      <c r="A2" s="29" t="s">
        <v>59</v>
      </c>
      <c r="B2" s="90">
        <v>257936</v>
      </c>
      <c r="C2" s="53">
        <v>232473</v>
      </c>
      <c r="D2" s="90">
        <v>340764</v>
      </c>
      <c r="E2" s="90">
        <v>271729</v>
      </c>
      <c r="F2" s="116">
        <v>289876</v>
      </c>
      <c r="G2" s="62">
        <v>259260</v>
      </c>
      <c r="H2" s="62">
        <v>273518</v>
      </c>
      <c r="I2" s="62">
        <v>259509</v>
      </c>
      <c r="J2" s="62">
        <v>258259</v>
      </c>
      <c r="K2" s="62">
        <v>249196</v>
      </c>
      <c r="P2" s="7"/>
      <c r="Q2" s="7"/>
      <c r="S2" s="7"/>
      <c r="T2" s="7"/>
    </row>
    <row r="3" spans="1:20" x14ac:dyDescent="0.35">
      <c r="A3" s="29" t="s">
        <v>60</v>
      </c>
      <c r="B3" s="90">
        <v>90337</v>
      </c>
      <c r="C3" s="91">
        <v>69855</v>
      </c>
      <c r="D3" s="90">
        <v>108288</v>
      </c>
      <c r="E3" s="90">
        <v>88074</v>
      </c>
      <c r="F3" s="116">
        <v>118694.26542872748</v>
      </c>
      <c r="G3" s="67">
        <v>106024.18419888846</v>
      </c>
      <c r="H3" s="67">
        <v>98426.850019292586</v>
      </c>
      <c r="I3" s="67">
        <v>86832.669754664064</v>
      </c>
      <c r="J3" s="67">
        <v>93489.696747033013</v>
      </c>
      <c r="K3" s="67">
        <v>97551.471859590034</v>
      </c>
      <c r="P3" s="7"/>
      <c r="Q3" s="7"/>
      <c r="S3" s="7"/>
      <c r="T3" s="7"/>
    </row>
    <row r="4" spans="1:20" x14ac:dyDescent="0.35">
      <c r="A4" s="29" t="s">
        <v>61</v>
      </c>
      <c r="B4" s="90">
        <v>16742</v>
      </c>
      <c r="C4" s="91">
        <v>-556</v>
      </c>
      <c r="D4" s="90">
        <v>20983</v>
      </c>
      <c r="E4" s="90">
        <v>18808</v>
      </c>
      <c r="F4" s="116">
        <v>39015</v>
      </c>
      <c r="G4" s="62">
        <v>31810</v>
      </c>
      <c r="H4" s="62">
        <v>19582</v>
      </c>
      <c r="I4" s="62">
        <v>16992</v>
      </c>
      <c r="J4" s="62">
        <v>23250</v>
      </c>
      <c r="K4" s="62">
        <v>33019</v>
      </c>
      <c r="P4" s="7"/>
      <c r="Q4" s="7"/>
      <c r="S4" s="7"/>
      <c r="T4" s="7"/>
    </row>
    <row r="5" spans="1:20" x14ac:dyDescent="0.35">
      <c r="A5" s="29" t="s">
        <v>62</v>
      </c>
      <c r="B5" s="90">
        <v>14448</v>
      </c>
      <c r="C5" s="91">
        <v>-3304</v>
      </c>
      <c r="D5" s="90">
        <v>14510</v>
      </c>
      <c r="E5" s="90">
        <v>13278</v>
      </c>
      <c r="F5" s="130">
        <v>33162</v>
      </c>
      <c r="G5" s="67">
        <v>18631</v>
      </c>
      <c r="H5" s="67">
        <v>17560</v>
      </c>
      <c r="I5" s="67">
        <v>10671</v>
      </c>
      <c r="J5" s="67">
        <v>22253</v>
      </c>
      <c r="K5" s="67">
        <v>30174</v>
      </c>
      <c r="P5" s="7"/>
      <c r="Q5" s="7"/>
      <c r="S5" s="7"/>
      <c r="T5" s="7"/>
    </row>
    <row r="6" spans="1:20" x14ac:dyDescent="0.35">
      <c r="A6" s="29" t="s">
        <v>63</v>
      </c>
      <c r="B6" s="190">
        <v>11754</v>
      </c>
      <c r="C6" s="190">
        <v>-13670</v>
      </c>
      <c r="D6" s="190">
        <v>18792</v>
      </c>
      <c r="E6" s="221">
        <v>19100</v>
      </c>
      <c r="F6" s="193">
        <v>24212</v>
      </c>
      <c r="G6" s="86">
        <v>11075</v>
      </c>
      <c r="H6" s="86">
        <v>10489</v>
      </c>
      <c r="I6" s="86">
        <v>34174</v>
      </c>
      <c r="J6" s="86">
        <v>18220</v>
      </c>
      <c r="K6" s="86">
        <v>23899</v>
      </c>
      <c r="P6" s="7"/>
      <c r="Q6" s="7"/>
      <c r="S6" s="7"/>
      <c r="T6" s="7"/>
    </row>
    <row r="7" spans="1:20" x14ac:dyDescent="0.35">
      <c r="A7" s="220" t="s">
        <v>64</v>
      </c>
      <c r="B7" s="90">
        <v>11707</v>
      </c>
      <c r="C7" s="91">
        <v>-13709</v>
      </c>
      <c r="D7" s="90">
        <v>18684</v>
      </c>
      <c r="E7" s="90">
        <v>19039</v>
      </c>
      <c r="F7" s="130">
        <v>24226</v>
      </c>
      <c r="G7" s="67">
        <v>11075</v>
      </c>
      <c r="H7" s="67">
        <v>10507</v>
      </c>
      <c r="I7" s="67">
        <v>34170</v>
      </c>
      <c r="J7" s="67">
        <v>18220</v>
      </c>
      <c r="K7" s="67">
        <v>23896</v>
      </c>
      <c r="P7" s="7"/>
      <c r="Q7" s="7"/>
      <c r="S7" s="7"/>
      <c r="T7" s="7"/>
    </row>
    <row r="8" spans="1:20" x14ac:dyDescent="0.35">
      <c r="A8" s="29" t="s">
        <v>65</v>
      </c>
      <c r="B8" s="90">
        <v>23930768</v>
      </c>
      <c r="C8" s="91">
        <v>23930769</v>
      </c>
      <c r="D8" s="90">
        <v>23930769</v>
      </c>
      <c r="E8" s="90">
        <v>23930769</v>
      </c>
      <c r="F8" s="130">
        <v>23930769</v>
      </c>
      <c r="G8" s="67">
        <v>23930769</v>
      </c>
      <c r="H8" s="67">
        <v>23930769</v>
      </c>
      <c r="I8" s="67">
        <v>23930769</v>
      </c>
      <c r="J8" s="67">
        <v>23930769</v>
      </c>
      <c r="K8" s="67">
        <v>23901084</v>
      </c>
      <c r="P8" s="7"/>
      <c r="Q8" s="7"/>
      <c r="S8" s="7"/>
      <c r="T8" s="7"/>
    </row>
    <row r="9" spans="1:20" x14ac:dyDescent="0.35">
      <c r="A9" s="29" t="s">
        <v>66</v>
      </c>
      <c r="B9" s="138">
        <v>0.49</v>
      </c>
      <c r="C9" s="118">
        <v>-0.56999999999999995</v>
      </c>
      <c r="D9" s="94">
        <v>0.79</v>
      </c>
      <c r="E9" s="94">
        <v>0.8</v>
      </c>
      <c r="F9" s="131">
        <v>1.01</v>
      </c>
      <c r="G9" s="72">
        <v>0.46279331850973948</v>
      </c>
      <c r="H9" s="72">
        <v>0.438306015155635</v>
      </c>
      <c r="I9" s="72">
        <v>1.4280360150565994</v>
      </c>
      <c r="J9" s="72">
        <v>0.7613629131600409</v>
      </c>
      <c r="K9" s="72">
        <v>0.99991280730196175</v>
      </c>
      <c r="P9" s="11"/>
      <c r="Q9" s="11"/>
      <c r="R9" s="11"/>
      <c r="S9" s="11"/>
      <c r="T9" s="11"/>
    </row>
    <row r="10" spans="1:20" x14ac:dyDescent="0.35">
      <c r="A10" s="29"/>
      <c r="B10" s="138"/>
      <c r="C10" s="100"/>
      <c r="D10" s="99"/>
      <c r="E10" s="99"/>
      <c r="F10" s="132"/>
      <c r="G10" s="125"/>
      <c r="H10" s="125"/>
      <c r="I10" s="125"/>
      <c r="J10" s="125"/>
      <c r="K10" s="125"/>
      <c r="P10" s="7"/>
      <c r="Q10" s="7"/>
      <c r="S10" s="7"/>
      <c r="T10" s="7"/>
    </row>
    <row r="11" spans="1:20" x14ac:dyDescent="0.35">
      <c r="A11" s="29" t="s">
        <v>67</v>
      </c>
      <c r="B11" s="39">
        <v>25577</v>
      </c>
      <c r="C11" s="103">
        <v>22973</v>
      </c>
      <c r="D11" s="39">
        <v>7149</v>
      </c>
      <c r="E11" s="39">
        <v>2473</v>
      </c>
      <c r="F11" s="133">
        <v>31975</v>
      </c>
      <c r="G11" s="67">
        <v>36905.214223453942</v>
      </c>
      <c r="H11" s="67">
        <v>46100.702031707653</v>
      </c>
      <c r="I11" s="125">
        <v>18000</v>
      </c>
      <c r="J11" s="125">
        <v>17144</v>
      </c>
      <c r="K11" s="125">
        <v>43564</v>
      </c>
      <c r="P11" s="7"/>
      <c r="Q11" s="7"/>
      <c r="S11" s="7"/>
      <c r="T11" s="7"/>
    </row>
    <row r="12" spans="1:20" x14ac:dyDescent="0.35">
      <c r="A12" s="29" t="s">
        <v>68</v>
      </c>
      <c r="B12" s="39">
        <v>1337</v>
      </c>
      <c r="C12" s="103">
        <v>-8314</v>
      </c>
      <c r="D12" s="39">
        <v>-4160</v>
      </c>
      <c r="E12" s="39">
        <v>-3572</v>
      </c>
      <c r="F12" s="133">
        <v>-8585</v>
      </c>
      <c r="G12" s="67">
        <v>9179.0894665087271</v>
      </c>
      <c r="H12" s="67">
        <v>-5722.7207215584176</v>
      </c>
      <c r="I12" s="125">
        <v>-44973</v>
      </c>
      <c r="J12" s="125">
        <v>-69265</v>
      </c>
      <c r="K12" s="125">
        <v>-91298</v>
      </c>
      <c r="P12" s="7"/>
      <c r="Q12" s="7"/>
      <c r="S12" s="7"/>
      <c r="T12" s="7"/>
    </row>
    <row r="13" spans="1:20" x14ac:dyDescent="0.35">
      <c r="A13" s="29" t="s">
        <v>69</v>
      </c>
      <c r="B13" s="103">
        <v>-7283</v>
      </c>
      <c r="C13" s="103">
        <v>-14245</v>
      </c>
      <c r="D13" s="103">
        <v>-2857</v>
      </c>
      <c r="E13" s="103">
        <v>-849</v>
      </c>
      <c r="F13" s="133">
        <v>-36333</v>
      </c>
      <c r="G13" s="67">
        <v>-38768.298951791337</v>
      </c>
      <c r="H13" s="67">
        <v>-38484.122925287091</v>
      </c>
      <c r="I13" s="125">
        <v>25482</v>
      </c>
      <c r="J13" s="125">
        <v>42092</v>
      </c>
      <c r="K13" s="125">
        <v>56931</v>
      </c>
      <c r="P13" s="7"/>
      <c r="Q13" s="7"/>
      <c r="S13" s="7"/>
      <c r="T13" s="7"/>
    </row>
    <row r="14" spans="1:20" x14ac:dyDescent="0.35">
      <c r="A14" s="29" t="s">
        <v>70</v>
      </c>
      <c r="B14" s="39">
        <v>19573</v>
      </c>
      <c r="C14" s="103">
        <v>356</v>
      </c>
      <c r="D14" s="39">
        <v>161</v>
      </c>
      <c r="E14" s="39">
        <v>-1914</v>
      </c>
      <c r="F14" s="133">
        <v>-12985</v>
      </c>
      <c r="G14" s="67">
        <v>7517.1535212211957</v>
      </c>
      <c r="H14" s="67">
        <v>1819.9358408108233</v>
      </c>
      <c r="I14" s="125">
        <v>-1491</v>
      </c>
      <c r="J14" s="125">
        <v>-10059</v>
      </c>
      <c r="K14" s="125">
        <v>9197</v>
      </c>
      <c r="P14" s="7"/>
      <c r="Q14" s="7"/>
      <c r="S14" s="7"/>
      <c r="T14" s="7"/>
    </row>
    <row r="15" spans="1:20" x14ac:dyDescent="0.35">
      <c r="A15" s="29"/>
      <c r="B15" s="148"/>
      <c r="C15" s="91"/>
      <c r="D15" s="90"/>
      <c r="E15" s="90"/>
      <c r="F15" s="130"/>
      <c r="G15" s="125"/>
      <c r="H15" s="125"/>
      <c r="I15" s="125"/>
      <c r="J15" s="125"/>
      <c r="K15" s="125"/>
      <c r="P15" s="7"/>
      <c r="Q15" s="7"/>
      <c r="S15" s="7"/>
      <c r="T15" s="7"/>
    </row>
    <row r="16" spans="1:20" x14ac:dyDescent="0.35">
      <c r="A16" s="29" t="s">
        <v>71</v>
      </c>
      <c r="B16" s="92">
        <v>353859</v>
      </c>
      <c r="C16" s="91">
        <v>337081.77358227345</v>
      </c>
      <c r="D16" s="90">
        <v>319988</v>
      </c>
      <c r="E16" s="90">
        <v>315810</v>
      </c>
      <c r="F16" s="130">
        <v>312532.93907901028</v>
      </c>
      <c r="G16" s="67">
        <v>318966</v>
      </c>
      <c r="H16" s="67">
        <v>368914</v>
      </c>
      <c r="I16" s="67">
        <v>383568</v>
      </c>
      <c r="J16" s="67">
        <v>357956</v>
      </c>
      <c r="K16" s="67">
        <v>265368</v>
      </c>
      <c r="P16" s="7"/>
      <c r="Q16" s="7"/>
      <c r="S16" s="7"/>
      <c r="T16" s="7"/>
    </row>
    <row r="17" spans="1:20" x14ac:dyDescent="0.35">
      <c r="A17" s="29" t="s">
        <v>72</v>
      </c>
      <c r="B17" s="92">
        <v>131650</v>
      </c>
      <c r="C17" s="53">
        <v>125550.46618149689</v>
      </c>
      <c r="D17" s="90">
        <v>131345</v>
      </c>
      <c r="E17" s="90">
        <v>132844</v>
      </c>
      <c r="F17" s="130">
        <v>139718.4415358525</v>
      </c>
      <c r="G17" s="67">
        <v>146432</v>
      </c>
      <c r="H17" s="67">
        <v>185469</v>
      </c>
      <c r="I17" s="67">
        <v>212424</v>
      </c>
      <c r="J17" s="67">
        <v>205481</v>
      </c>
      <c r="K17" s="67">
        <v>141812</v>
      </c>
      <c r="P17" s="7"/>
      <c r="Q17" s="7"/>
      <c r="S17" s="7"/>
      <c r="T17" s="7"/>
    </row>
    <row r="18" spans="1:20" x14ac:dyDescent="0.35">
      <c r="A18" s="29" t="s">
        <v>73</v>
      </c>
      <c r="B18" s="92">
        <v>73018</v>
      </c>
      <c r="C18" s="53">
        <v>16558.162245111485</v>
      </c>
      <c r="D18" s="90">
        <v>60785</v>
      </c>
      <c r="E18" s="90">
        <v>66247</v>
      </c>
      <c r="F18" s="53">
        <v>69361.655868156711</v>
      </c>
      <c r="G18" s="67">
        <v>69948</v>
      </c>
      <c r="H18" s="67">
        <v>59376</v>
      </c>
      <c r="I18" s="67">
        <v>13109</v>
      </c>
      <c r="J18" s="67">
        <v>137583</v>
      </c>
      <c r="K18" s="67">
        <v>93084</v>
      </c>
      <c r="P18" s="7"/>
      <c r="Q18" s="7"/>
      <c r="S18" s="7"/>
      <c r="T18" s="7"/>
    </row>
    <row r="19" spans="1:20" x14ac:dyDescent="0.35">
      <c r="A19" s="29" t="s">
        <v>74</v>
      </c>
      <c r="B19" s="92">
        <v>58632</v>
      </c>
      <c r="C19" s="53">
        <v>108992.3039363854</v>
      </c>
      <c r="D19" s="90">
        <v>70560</v>
      </c>
      <c r="E19" s="90">
        <v>66597</v>
      </c>
      <c r="F19" s="53">
        <v>70356.785667695789</v>
      </c>
      <c r="G19" s="67">
        <v>76484</v>
      </c>
      <c r="H19" s="67">
        <v>126093</v>
      </c>
      <c r="I19" s="67">
        <v>199314</v>
      </c>
      <c r="J19" s="67">
        <v>67898</v>
      </c>
      <c r="K19" s="67">
        <v>48728</v>
      </c>
      <c r="P19" s="7"/>
      <c r="Q19" s="7"/>
      <c r="S19" s="7"/>
      <c r="T19" s="7"/>
    </row>
    <row r="20" spans="1:20" x14ac:dyDescent="0.35">
      <c r="A20" s="29" t="s">
        <v>75</v>
      </c>
      <c r="B20" s="92">
        <v>221792</v>
      </c>
      <c r="C20" s="53">
        <v>211078.84396289146</v>
      </c>
      <c r="D20" s="90">
        <v>188189</v>
      </c>
      <c r="E20" s="90">
        <v>182467</v>
      </c>
      <c r="F20" s="53">
        <v>172243.11866765231</v>
      </c>
      <c r="G20" s="67">
        <v>171979</v>
      </c>
      <c r="H20" s="67">
        <v>183441</v>
      </c>
      <c r="I20" s="67">
        <v>170379</v>
      </c>
      <c r="J20" s="67">
        <v>151682</v>
      </c>
      <c r="K20" s="67">
        <v>122831</v>
      </c>
      <c r="P20" s="7"/>
      <c r="Q20" s="7"/>
      <c r="S20" s="7"/>
      <c r="T20" s="7"/>
    </row>
    <row r="21" spans="1:20" x14ac:dyDescent="0.35">
      <c r="A21" s="29" t="s">
        <v>76</v>
      </c>
      <c r="B21" s="92">
        <v>5720</v>
      </c>
      <c r="C21" s="53">
        <v>5564.1842405078005</v>
      </c>
      <c r="D21" s="90">
        <v>5118</v>
      </c>
      <c r="E21" s="90">
        <v>5103</v>
      </c>
      <c r="F21" s="53">
        <v>5203.0699656476927</v>
      </c>
      <c r="G21" s="67">
        <v>5186</v>
      </c>
      <c r="H21" s="67">
        <v>5620</v>
      </c>
      <c r="I21" s="67">
        <v>5565</v>
      </c>
      <c r="J21" s="67">
        <v>5738</v>
      </c>
      <c r="K21" s="67">
        <v>5403</v>
      </c>
      <c r="P21" s="7"/>
      <c r="Q21" s="7"/>
      <c r="S21" s="7"/>
      <c r="T21" s="7"/>
    </row>
    <row r="22" spans="1:20" x14ac:dyDescent="0.35">
      <c r="A22" s="29" t="s">
        <v>77</v>
      </c>
      <c r="B22" s="105">
        <v>9.27</v>
      </c>
      <c r="C22" s="109">
        <v>8.8203102236802255</v>
      </c>
      <c r="D22" s="108">
        <v>7.86</v>
      </c>
      <c r="E22" s="108">
        <v>7.62</v>
      </c>
      <c r="F22" s="109">
        <v>7.1974893931575066</v>
      </c>
      <c r="G22" s="125">
        <v>7.21</v>
      </c>
      <c r="H22" s="125">
        <v>7.67</v>
      </c>
      <c r="I22" s="125">
        <v>7.12</v>
      </c>
      <c r="J22" s="125">
        <v>6.34</v>
      </c>
      <c r="K22" s="125">
        <v>5.14</v>
      </c>
      <c r="P22" s="7"/>
      <c r="Q22" s="7"/>
      <c r="S22" s="7"/>
      <c r="T22" s="7"/>
    </row>
    <row r="23" spans="1:20" x14ac:dyDescent="0.35">
      <c r="A23" s="29"/>
      <c r="B23" s="134"/>
      <c r="C23" s="78"/>
      <c r="D23" s="65"/>
      <c r="E23" s="65"/>
      <c r="F23" s="78"/>
      <c r="G23" s="125"/>
      <c r="H23" s="125"/>
      <c r="I23" s="125"/>
      <c r="J23" s="125"/>
      <c r="K23" s="125"/>
      <c r="P23" s="7"/>
      <c r="Q23" s="7"/>
      <c r="S23" s="7"/>
      <c r="T23" s="7"/>
    </row>
    <row r="24" spans="1:20" x14ac:dyDescent="0.35">
      <c r="A24" s="29" t="s">
        <v>0</v>
      </c>
      <c r="B24" s="136">
        <v>16742</v>
      </c>
      <c r="C24" s="82">
        <v>-556</v>
      </c>
      <c r="D24" s="81">
        <v>20983</v>
      </c>
      <c r="E24" s="81">
        <v>18808</v>
      </c>
      <c r="F24" s="82">
        <v>39015</v>
      </c>
      <c r="G24" s="67">
        <v>31810</v>
      </c>
      <c r="H24" s="67">
        <v>19582</v>
      </c>
      <c r="I24" s="67">
        <v>16992</v>
      </c>
      <c r="J24" s="67">
        <v>23250</v>
      </c>
      <c r="K24" s="67">
        <v>33019</v>
      </c>
      <c r="P24" s="7"/>
      <c r="Q24" s="7"/>
      <c r="S24" s="7"/>
      <c r="T24" s="7"/>
    </row>
    <row r="25" spans="1:20" x14ac:dyDescent="0.35">
      <c r="A25" s="29" t="s">
        <v>1</v>
      </c>
      <c r="B25" s="136">
        <v>28716</v>
      </c>
      <c r="C25" s="82">
        <v>11906</v>
      </c>
      <c r="D25" s="81">
        <v>35621</v>
      </c>
      <c r="E25" s="81">
        <v>30624</v>
      </c>
      <c r="F25" s="82">
        <v>50962</v>
      </c>
      <c r="G25" s="8">
        <v>44280</v>
      </c>
      <c r="H25" s="8">
        <v>32849</v>
      </c>
      <c r="I25" s="67">
        <v>27536</v>
      </c>
      <c r="J25" s="8">
        <v>33794</v>
      </c>
      <c r="K25" s="8">
        <v>39367</v>
      </c>
      <c r="P25" s="7"/>
      <c r="Q25" s="7"/>
      <c r="S25" s="7"/>
      <c r="T25" s="7"/>
    </row>
    <row r="26" spans="1:20" x14ac:dyDescent="0.35">
      <c r="A26" s="29" t="s">
        <v>78</v>
      </c>
      <c r="B26" s="210">
        <v>0.35</v>
      </c>
      <c r="C26" s="49">
        <v>0.3</v>
      </c>
      <c r="D26" s="46">
        <v>0.31769999999999998</v>
      </c>
      <c r="E26" s="46">
        <v>0.3241</v>
      </c>
      <c r="F26" s="43">
        <v>0.40899999999999997</v>
      </c>
      <c r="G26" s="87">
        <v>0.40899999999999997</v>
      </c>
      <c r="H26" s="9">
        <v>0.36</v>
      </c>
      <c r="I26" s="9">
        <v>0.33500000000000002</v>
      </c>
      <c r="J26" s="9">
        <v>0.36199999999999999</v>
      </c>
      <c r="K26" s="9">
        <v>0.39200000000000002</v>
      </c>
      <c r="P26" s="7"/>
      <c r="Q26" s="7"/>
    </row>
    <row r="27" spans="1:20" x14ac:dyDescent="0.35">
      <c r="A27" s="29" t="s">
        <v>79</v>
      </c>
      <c r="B27" s="51">
        <v>4.4999999999999998E-2</v>
      </c>
      <c r="C27" s="49">
        <v>-5.8999999999999997E-2</v>
      </c>
      <c r="D27" s="46">
        <v>5.4800000000000001E-2</v>
      </c>
      <c r="E27" s="46">
        <v>7.0290000000000005E-2</v>
      </c>
      <c r="F27" s="43">
        <v>8.3500000000000005E-2</v>
      </c>
      <c r="G27" s="87">
        <v>4.2999999999999997E-2</v>
      </c>
      <c r="H27" s="87">
        <v>3.7999999999999999E-2</v>
      </c>
      <c r="I27" s="9">
        <v>0.13200000000000001</v>
      </c>
      <c r="J27" s="9">
        <v>7.0999999999999994E-2</v>
      </c>
      <c r="K27" s="9">
        <v>9.6000000000000002E-2</v>
      </c>
      <c r="P27" s="7"/>
      <c r="Q27" s="7"/>
    </row>
    <row r="28" spans="1:20" x14ac:dyDescent="0.35">
      <c r="A28" s="29" t="s">
        <v>80</v>
      </c>
      <c r="B28" s="51">
        <v>5.2999999999999999E-2</v>
      </c>
      <c r="C28" s="49">
        <v>-6.5000000000000002E-2</v>
      </c>
      <c r="D28" s="46">
        <v>9.9199999999999997E-2</v>
      </c>
      <c r="E28" s="46">
        <v>0.1046</v>
      </c>
      <c r="F28" s="43">
        <v>0.14000000000000001</v>
      </c>
      <c r="G28" s="87">
        <v>6.2E-2</v>
      </c>
      <c r="H28" s="87">
        <v>5.8000000000000003E-2</v>
      </c>
      <c r="I28" s="9">
        <v>0.19800000000000001</v>
      </c>
      <c r="J28" s="9">
        <v>0.122</v>
      </c>
      <c r="K28" s="9">
        <v>0.191</v>
      </c>
      <c r="P28" s="7"/>
      <c r="Q28" s="7"/>
    </row>
    <row r="29" spans="1:20" x14ac:dyDescent="0.35">
      <c r="A29" s="29" t="s">
        <v>81</v>
      </c>
      <c r="B29" s="51">
        <v>3.3000000000000002E-2</v>
      </c>
      <c r="C29" s="49">
        <v>-4.2000000000000003E-2</v>
      </c>
      <c r="D29" s="46">
        <v>5.8299999999999998E-2</v>
      </c>
      <c r="E29" s="46">
        <v>6.0400000000000002E-2</v>
      </c>
      <c r="F29" s="43">
        <v>7.6999999999999999E-2</v>
      </c>
      <c r="G29" s="87">
        <v>3.4000000000000002E-2</v>
      </c>
      <c r="H29" s="87">
        <v>2.9000000000000001E-2</v>
      </c>
      <c r="I29" s="9">
        <v>8.7999999999999995E-2</v>
      </c>
      <c r="J29" s="9">
        <v>5.1999999999999998E-2</v>
      </c>
      <c r="K29" s="9">
        <v>8.8999999999999996E-2</v>
      </c>
      <c r="P29" s="7"/>
      <c r="Q29" s="7"/>
    </row>
    <row r="30" spans="1:20" x14ac:dyDescent="0.35">
      <c r="B30" s="211"/>
      <c r="F30" s="45"/>
    </row>
    <row r="31" spans="1:20" x14ac:dyDescent="0.35">
      <c r="G31" s="127"/>
      <c r="H31" s="127"/>
      <c r="I31" s="127"/>
      <c r="J31" s="127"/>
      <c r="K31" s="127"/>
    </row>
    <row r="37" spans="10:11" x14ac:dyDescent="0.35">
      <c r="J37" s="7"/>
      <c r="K37" s="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5101-0331-4E4E-8E5A-FFB9E237DC6F}">
  <dimension ref="A1:R31"/>
  <sheetViews>
    <sheetView zoomScale="110" zoomScaleNormal="110" workbookViewId="0"/>
  </sheetViews>
  <sheetFormatPr defaultRowHeight="14.5" x14ac:dyDescent="0.35"/>
  <cols>
    <col min="1" max="1" width="70" customWidth="1"/>
    <col min="2" max="2" width="18.7265625" customWidth="1"/>
    <col min="3" max="3" width="16.26953125" customWidth="1"/>
    <col min="4" max="4" width="17.1796875" customWidth="1"/>
    <col min="5" max="5" width="16.26953125" customWidth="1"/>
    <col min="6" max="6" width="11.81640625" customWidth="1"/>
    <col min="7" max="11" width="11" customWidth="1"/>
    <col min="13" max="14" width="9.1796875" style="20"/>
  </cols>
  <sheetData>
    <row r="1" spans="1:18" s="4" customFormat="1" ht="46.5" customHeight="1" x14ac:dyDescent="0.35">
      <c r="A1" s="2" t="s">
        <v>87</v>
      </c>
      <c r="B1" s="207" t="s">
        <v>40</v>
      </c>
      <c r="C1" s="229" t="s">
        <v>41</v>
      </c>
      <c r="D1" s="187" t="s">
        <v>57</v>
      </c>
      <c r="E1" s="188" t="s">
        <v>35</v>
      </c>
      <c r="F1" s="239">
        <v>2021</v>
      </c>
      <c r="G1" s="240">
        <v>2020</v>
      </c>
      <c r="H1" s="241">
        <v>2019</v>
      </c>
      <c r="I1" s="15">
        <v>2018</v>
      </c>
      <c r="J1" s="3">
        <v>2017</v>
      </c>
      <c r="K1" s="3">
        <v>2016</v>
      </c>
      <c r="M1" s="18"/>
      <c r="N1" s="18"/>
      <c r="Q1" s="18"/>
      <c r="R1" s="18"/>
    </row>
    <row r="2" spans="1:18" x14ac:dyDescent="0.35">
      <c r="A2" s="29" t="s">
        <v>59</v>
      </c>
      <c r="B2" s="92">
        <v>1101412</v>
      </c>
      <c r="C2" s="92">
        <v>1030669</v>
      </c>
      <c r="D2" s="91">
        <v>1598422</v>
      </c>
      <c r="E2" s="91">
        <v>1273944</v>
      </c>
      <c r="F2" s="90">
        <v>1326909</v>
      </c>
      <c r="G2" s="62">
        <v>1160007</v>
      </c>
      <c r="H2" s="62">
        <v>1176618</v>
      </c>
      <c r="I2" s="62">
        <v>1107298</v>
      </c>
      <c r="J2" s="62">
        <v>1096230</v>
      </c>
      <c r="K2" s="6">
        <v>1090407</v>
      </c>
      <c r="M2" s="19"/>
      <c r="N2" s="19"/>
      <c r="Q2" s="23"/>
      <c r="R2" s="23"/>
    </row>
    <row r="3" spans="1:18" x14ac:dyDescent="0.35">
      <c r="A3" s="29" t="s">
        <v>60</v>
      </c>
      <c r="B3" s="92">
        <v>385747</v>
      </c>
      <c r="C3" s="90">
        <v>309704</v>
      </c>
      <c r="D3" s="91">
        <v>507948</v>
      </c>
      <c r="E3" s="91">
        <v>412917</v>
      </c>
      <c r="F3" s="90">
        <v>543323</v>
      </c>
      <c r="G3" s="62">
        <v>474384</v>
      </c>
      <c r="H3" s="62">
        <v>423412</v>
      </c>
      <c r="I3" s="62">
        <v>370506</v>
      </c>
      <c r="J3" s="62">
        <v>396835</v>
      </c>
      <c r="K3" s="6">
        <v>426856</v>
      </c>
      <c r="M3" s="19"/>
      <c r="N3" s="19"/>
      <c r="Q3" s="23"/>
      <c r="R3" s="23"/>
    </row>
    <row r="4" spans="1:18" x14ac:dyDescent="0.35">
      <c r="A4" s="29" t="s">
        <v>61</v>
      </c>
      <c r="B4" s="208">
        <v>71488</v>
      </c>
      <c r="C4" s="90">
        <v>-2467</v>
      </c>
      <c r="D4" s="91">
        <v>98426</v>
      </c>
      <c r="E4" s="91">
        <v>88179</v>
      </c>
      <c r="F4" s="90">
        <v>178592</v>
      </c>
      <c r="G4" s="62">
        <v>142327</v>
      </c>
      <c r="H4" s="62">
        <v>84237</v>
      </c>
      <c r="I4" s="62">
        <v>72503</v>
      </c>
      <c r="J4" s="62">
        <v>98691</v>
      </c>
      <c r="K4" s="6">
        <v>144483</v>
      </c>
      <c r="M4" s="19"/>
      <c r="N4" s="19"/>
      <c r="Q4" s="23"/>
      <c r="R4" s="23"/>
    </row>
    <row r="5" spans="1:18" x14ac:dyDescent="0.35">
      <c r="A5" s="29" t="s">
        <v>62</v>
      </c>
      <c r="B5" s="225">
        <v>61695</v>
      </c>
      <c r="C5" s="90">
        <v>-14648</v>
      </c>
      <c r="D5" s="91">
        <v>68064</v>
      </c>
      <c r="E5" s="91">
        <v>62251</v>
      </c>
      <c r="F5" s="90">
        <v>151797</v>
      </c>
      <c r="G5" s="137">
        <v>83362</v>
      </c>
      <c r="H5" s="137">
        <v>75541</v>
      </c>
      <c r="I5" s="8">
        <v>45530</v>
      </c>
      <c r="J5" s="67">
        <v>94457</v>
      </c>
      <c r="K5" s="8">
        <v>132033</v>
      </c>
      <c r="M5" s="19"/>
      <c r="N5" s="19"/>
      <c r="Q5" s="23"/>
      <c r="R5" s="23"/>
    </row>
    <row r="6" spans="1:18" x14ac:dyDescent="0.35">
      <c r="A6" s="29" t="s">
        <v>63</v>
      </c>
      <c r="B6" s="208">
        <v>50190</v>
      </c>
      <c r="C6" s="90">
        <v>-60608</v>
      </c>
      <c r="D6" s="91">
        <v>88148</v>
      </c>
      <c r="E6" s="91">
        <v>89544</v>
      </c>
      <c r="F6" s="90">
        <v>110829</v>
      </c>
      <c r="G6" s="219">
        <v>49551</v>
      </c>
      <c r="H6" s="219">
        <v>45122</v>
      </c>
      <c r="I6" s="39">
        <v>145816</v>
      </c>
      <c r="J6" s="86">
        <v>77340</v>
      </c>
      <c r="K6" s="39">
        <v>104575</v>
      </c>
      <c r="M6" s="19"/>
      <c r="N6" s="19"/>
      <c r="Q6" s="23"/>
      <c r="R6" s="23"/>
    </row>
    <row r="7" spans="1:18" x14ac:dyDescent="0.35">
      <c r="A7" s="220" t="s">
        <v>64</v>
      </c>
      <c r="B7" s="208">
        <v>49991</v>
      </c>
      <c r="C7" s="90">
        <v>-60779</v>
      </c>
      <c r="D7" s="91">
        <v>87642</v>
      </c>
      <c r="E7" s="91">
        <v>89260</v>
      </c>
      <c r="F7" s="90">
        <v>110895</v>
      </c>
      <c r="G7" s="67">
        <v>49553</v>
      </c>
      <c r="H7" s="67">
        <v>45200</v>
      </c>
      <c r="I7" s="67">
        <v>145799</v>
      </c>
      <c r="J7" s="8">
        <v>77445</v>
      </c>
      <c r="K7" s="67">
        <v>104562</v>
      </c>
      <c r="M7" s="19"/>
      <c r="N7" s="19"/>
      <c r="Q7" s="23"/>
      <c r="R7" s="23"/>
    </row>
    <row r="8" spans="1:18" x14ac:dyDescent="0.35">
      <c r="A8" s="29" t="s">
        <v>65</v>
      </c>
      <c r="B8" s="208">
        <v>23930769</v>
      </c>
      <c r="C8" s="90">
        <v>23930769</v>
      </c>
      <c r="D8" s="91">
        <v>23930769</v>
      </c>
      <c r="E8" s="91">
        <v>23930769</v>
      </c>
      <c r="F8" s="86">
        <v>23930769</v>
      </c>
      <c r="G8" s="67">
        <v>23930769</v>
      </c>
      <c r="H8" s="67">
        <v>23930769</v>
      </c>
      <c r="I8" s="67">
        <v>23930769</v>
      </c>
      <c r="J8" s="67">
        <v>23930769</v>
      </c>
      <c r="K8" s="67">
        <v>23901084</v>
      </c>
      <c r="M8" s="19"/>
      <c r="N8" s="19"/>
      <c r="Q8" s="23"/>
      <c r="R8" s="23"/>
    </row>
    <row r="9" spans="1:18" x14ac:dyDescent="0.35">
      <c r="A9" s="29" t="s">
        <v>66</v>
      </c>
      <c r="B9" s="223">
        <v>2.1</v>
      </c>
      <c r="C9" s="94">
        <v>-2.54</v>
      </c>
      <c r="D9" s="118">
        <v>3.66</v>
      </c>
      <c r="E9" s="118">
        <v>3.73</v>
      </c>
      <c r="F9" s="138">
        <v>4.63</v>
      </c>
      <c r="G9" s="72">
        <v>2.0705978984628532</v>
      </c>
      <c r="H9" s="72">
        <v>1.8855223582660465</v>
      </c>
      <c r="I9" s="72">
        <v>6.0932433888773065</v>
      </c>
      <c r="J9" s="72">
        <v>3.2318225962567269</v>
      </c>
      <c r="K9" s="72">
        <v>4.3753245668690175</v>
      </c>
      <c r="M9" s="19"/>
      <c r="N9" s="19"/>
      <c r="Q9" s="23"/>
      <c r="R9" s="23"/>
    </row>
    <row r="10" spans="1:18" s="5" customFormat="1" x14ac:dyDescent="0.35">
      <c r="A10" s="29"/>
      <c r="B10" s="189"/>
      <c r="C10" s="189"/>
      <c r="D10" s="139"/>
      <c r="E10" s="139"/>
      <c r="F10" s="140"/>
      <c r="G10" s="125"/>
      <c r="H10" s="125"/>
      <c r="I10" s="125"/>
      <c r="J10" s="125"/>
      <c r="K10" s="125"/>
      <c r="M10" s="19"/>
      <c r="N10" s="19"/>
      <c r="Q10" s="23"/>
      <c r="R10" s="23"/>
    </row>
    <row r="11" spans="1:18" x14ac:dyDescent="0.35">
      <c r="A11" s="29" t="s">
        <v>67</v>
      </c>
      <c r="B11" s="39">
        <v>109218</v>
      </c>
      <c r="C11" s="39">
        <v>101852</v>
      </c>
      <c r="D11" s="103">
        <v>33534</v>
      </c>
      <c r="E11" s="103">
        <v>11596</v>
      </c>
      <c r="F11" s="39">
        <v>146367</v>
      </c>
      <c r="G11" s="8">
        <v>165125</v>
      </c>
      <c r="H11" s="8">
        <v>198316</v>
      </c>
      <c r="I11" s="67">
        <v>76804</v>
      </c>
      <c r="J11" s="67">
        <v>72643</v>
      </c>
      <c r="K11" s="67">
        <v>190622</v>
      </c>
      <c r="M11" s="19"/>
      <c r="N11" s="19"/>
      <c r="Q11" s="23"/>
      <c r="R11" s="23"/>
    </row>
    <row r="12" spans="1:18" x14ac:dyDescent="0.35">
      <c r="A12" s="29" t="s">
        <v>68</v>
      </c>
      <c r="B12" s="39">
        <v>5707</v>
      </c>
      <c r="C12" s="39">
        <v>-36858</v>
      </c>
      <c r="D12" s="103">
        <v>-19513</v>
      </c>
      <c r="E12" s="103">
        <v>-16746</v>
      </c>
      <c r="F12" s="39">
        <v>-39300</v>
      </c>
      <c r="G12" s="8">
        <v>41070</v>
      </c>
      <c r="H12" s="8">
        <v>-24618</v>
      </c>
      <c r="I12" s="67">
        <v>-191896</v>
      </c>
      <c r="J12" s="67">
        <v>-294010</v>
      </c>
      <c r="K12" s="67">
        <v>-399492</v>
      </c>
      <c r="M12" s="19"/>
      <c r="N12" s="19"/>
      <c r="Q12" s="23"/>
      <c r="R12" s="23"/>
    </row>
    <row r="13" spans="1:18" x14ac:dyDescent="0.35">
      <c r="A13" s="29" t="s">
        <v>69</v>
      </c>
      <c r="B13" s="103">
        <v>-31101</v>
      </c>
      <c r="C13" s="103">
        <v>-63155</v>
      </c>
      <c r="D13" s="103">
        <v>-13401</v>
      </c>
      <c r="E13" s="103">
        <v>-3980</v>
      </c>
      <c r="F13" s="103">
        <v>-166314</v>
      </c>
      <c r="G13" s="8">
        <v>-173461</v>
      </c>
      <c r="H13" s="8">
        <v>-165551</v>
      </c>
      <c r="I13" s="67">
        <v>108728</v>
      </c>
      <c r="J13" s="67">
        <v>178668</v>
      </c>
      <c r="K13" s="67">
        <v>249112</v>
      </c>
      <c r="M13" s="19"/>
      <c r="N13" s="19"/>
      <c r="Q13" s="23"/>
      <c r="R13" s="23"/>
    </row>
    <row r="14" spans="1:18" x14ac:dyDescent="0.35">
      <c r="A14" s="29" t="s">
        <v>70</v>
      </c>
      <c r="B14" s="39">
        <v>83580</v>
      </c>
      <c r="C14" s="39">
        <v>1578</v>
      </c>
      <c r="D14" s="103">
        <v>757</v>
      </c>
      <c r="E14" s="103">
        <v>-8975</v>
      </c>
      <c r="F14" s="39">
        <v>-59440</v>
      </c>
      <c r="G14" s="8">
        <v>33634</v>
      </c>
      <c r="H14" s="8">
        <v>7829</v>
      </c>
      <c r="I14" s="67">
        <v>-6364</v>
      </c>
      <c r="J14" s="67">
        <v>-42699</v>
      </c>
      <c r="K14" s="67">
        <v>40242</v>
      </c>
      <c r="M14" s="19"/>
      <c r="N14" s="19"/>
      <c r="Q14" s="23"/>
      <c r="R14" s="23"/>
    </row>
    <row r="15" spans="1:18" x14ac:dyDescent="0.35">
      <c r="A15" s="29"/>
      <c r="B15" s="39"/>
      <c r="C15" s="39"/>
      <c r="D15" s="103"/>
      <c r="E15" s="103"/>
      <c r="F15" s="141"/>
      <c r="G15" s="125"/>
      <c r="H15" s="125"/>
      <c r="I15" s="125"/>
      <c r="J15" s="125"/>
      <c r="K15" s="125"/>
      <c r="M15" s="19"/>
      <c r="N15" s="19"/>
      <c r="Q15" s="23"/>
      <c r="R15" s="23"/>
    </row>
    <row r="16" spans="1:18" x14ac:dyDescent="0.35">
      <c r="A16" s="29" t="s">
        <v>71</v>
      </c>
      <c r="B16" s="90">
        <v>1480510</v>
      </c>
      <c r="C16" s="90">
        <v>1449755</v>
      </c>
      <c r="D16" s="91">
        <v>1496103</v>
      </c>
      <c r="E16" s="91">
        <v>1481119</v>
      </c>
      <c r="F16" s="142">
        <v>1437464</v>
      </c>
      <c r="G16" s="67">
        <v>1471965</v>
      </c>
      <c r="H16" s="67">
        <v>1571021</v>
      </c>
      <c r="I16" s="67">
        <v>1649344</v>
      </c>
      <c r="J16" s="67">
        <v>1493000</v>
      </c>
      <c r="K16" s="67">
        <v>1173986</v>
      </c>
      <c r="M16" s="19"/>
      <c r="N16" s="19"/>
      <c r="Q16" s="23"/>
      <c r="R16" s="23"/>
    </row>
    <row r="17" spans="1:18" x14ac:dyDescent="0.35">
      <c r="A17" s="29" t="s">
        <v>72</v>
      </c>
      <c r="B17" s="90">
        <v>550810</v>
      </c>
      <c r="C17" s="90">
        <v>539980</v>
      </c>
      <c r="D17" s="91">
        <v>614105</v>
      </c>
      <c r="E17" s="91">
        <v>623024</v>
      </c>
      <c r="F17" s="143">
        <f>F18+F19</f>
        <v>642621</v>
      </c>
      <c r="G17" s="67">
        <v>675755</v>
      </c>
      <c r="H17" s="67">
        <v>789819</v>
      </c>
      <c r="I17" s="67">
        <v>913422</v>
      </c>
      <c r="J17" s="67">
        <v>857039</v>
      </c>
      <c r="K17" s="67">
        <v>627376</v>
      </c>
      <c r="M17" s="19"/>
      <c r="N17" s="19"/>
      <c r="Q17" s="23"/>
      <c r="R17" s="23"/>
    </row>
    <row r="18" spans="1:18" x14ac:dyDescent="0.35">
      <c r="A18" s="29" t="s">
        <v>73</v>
      </c>
      <c r="B18" s="90">
        <v>305500</v>
      </c>
      <c r="C18" s="90">
        <v>71215</v>
      </c>
      <c r="D18" s="91">
        <v>284202</v>
      </c>
      <c r="E18" s="91">
        <v>310693</v>
      </c>
      <c r="F18" s="142">
        <v>319022</v>
      </c>
      <c r="G18" s="67">
        <v>322797</v>
      </c>
      <c r="H18" s="67">
        <v>252854</v>
      </c>
      <c r="I18" s="67">
        <v>56370</v>
      </c>
      <c r="J18" s="67">
        <v>573845</v>
      </c>
      <c r="K18" s="67">
        <v>411804</v>
      </c>
      <c r="M18" s="19"/>
      <c r="N18" s="19"/>
      <c r="Q18" s="23"/>
      <c r="R18" s="23"/>
    </row>
    <row r="19" spans="1:18" x14ac:dyDescent="0.35">
      <c r="A19" s="29" t="s">
        <v>74</v>
      </c>
      <c r="B19" s="90">
        <v>245310</v>
      </c>
      <c r="C19" s="90">
        <v>468765</v>
      </c>
      <c r="D19" s="91">
        <v>329903</v>
      </c>
      <c r="E19" s="91">
        <v>312331</v>
      </c>
      <c r="F19" s="142">
        <v>323599</v>
      </c>
      <c r="G19" s="67">
        <v>352958</v>
      </c>
      <c r="H19" s="67">
        <v>536965</v>
      </c>
      <c r="I19" s="67">
        <v>857052</v>
      </c>
      <c r="J19" s="67">
        <v>283194</v>
      </c>
      <c r="K19" s="67">
        <v>215572</v>
      </c>
      <c r="M19" s="19"/>
      <c r="N19" s="19"/>
      <c r="Q19" s="23"/>
      <c r="R19" s="23"/>
    </row>
    <row r="20" spans="1:18" x14ac:dyDescent="0.35">
      <c r="A20" s="29" t="s">
        <v>75</v>
      </c>
      <c r="B20" s="92">
        <v>927955</v>
      </c>
      <c r="C20" s="90">
        <v>907829</v>
      </c>
      <c r="D20" s="91">
        <v>879877</v>
      </c>
      <c r="E20" s="91">
        <v>855752</v>
      </c>
      <c r="F20" s="142">
        <v>792215</v>
      </c>
      <c r="G20" s="67">
        <v>793647</v>
      </c>
      <c r="H20" s="67">
        <v>781185</v>
      </c>
      <c r="I20" s="67">
        <v>732629</v>
      </c>
      <c r="J20" s="67">
        <v>632650</v>
      </c>
      <c r="K20" s="67">
        <v>543404</v>
      </c>
      <c r="M20" s="19"/>
      <c r="N20" s="19"/>
      <c r="Q20" s="23"/>
      <c r="R20" s="23"/>
    </row>
    <row r="21" spans="1:18" x14ac:dyDescent="0.35">
      <c r="A21" s="29" t="s">
        <v>76</v>
      </c>
      <c r="B21" s="92">
        <v>23931</v>
      </c>
      <c r="C21" s="90">
        <v>23931</v>
      </c>
      <c r="D21" s="91">
        <v>23931</v>
      </c>
      <c r="E21" s="91">
        <v>23931</v>
      </c>
      <c r="F21" s="142">
        <v>23931</v>
      </c>
      <c r="G21" s="67">
        <v>23931</v>
      </c>
      <c r="H21" s="67">
        <v>23931</v>
      </c>
      <c r="I21" s="67">
        <v>23931</v>
      </c>
      <c r="J21" s="67">
        <v>23931</v>
      </c>
      <c r="K21" s="67">
        <v>23901</v>
      </c>
      <c r="M21" s="19"/>
      <c r="N21" s="19"/>
      <c r="Q21" s="23"/>
      <c r="R21" s="23"/>
    </row>
    <row r="22" spans="1:18" x14ac:dyDescent="0.35">
      <c r="A22" s="29" t="s">
        <v>77</v>
      </c>
      <c r="B22" s="105">
        <v>38.78</v>
      </c>
      <c r="C22" s="108">
        <v>37.94</v>
      </c>
      <c r="D22" s="107">
        <v>36.76724750323848</v>
      </c>
      <c r="E22" s="107">
        <v>35.75</v>
      </c>
      <c r="F22" s="144">
        <f>F20/F21</f>
        <v>33.104132714888635</v>
      </c>
      <c r="G22" s="72">
        <v>33.163971417826254</v>
      </c>
      <c r="H22" s="72">
        <v>32.643224269775608</v>
      </c>
      <c r="I22" s="72">
        <v>30.614224227988799</v>
      </c>
      <c r="J22" s="72">
        <v>26.436421378128788</v>
      </c>
      <c r="K22" s="72">
        <v>22.735617756579224</v>
      </c>
      <c r="M22" s="19"/>
      <c r="N22" s="19"/>
      <c r="Q22" s="23"/>
      <c r="R22" s="23"/>
    </row>
    <row r="23" spans="1:18" x14ac:dyDescent="0.35">
      <c r="A23" s="29"/>
      <c r="B23" s="134"/>
      <c r="C23" s="65"/>
      <c r="D23" s="77"/>
      <c r="E23" s="135"/>
      <c r="F23" s="145"/>
      <c r="G23" s="125"/>
      <c r="H23" s="125"/>
      <c r="I23" s="125"/>
      <c r="J23" s="125"/>
      <c r="K23" s="125"/>
      <c r="M23" s="19"/>
      <c r="N23" s="19"/>
      <c r="Q23" s="23"/>
      <c r="R23" s="23"/>
    </row>
    <row r="24" spans="1:18" x14ac:dyDescent="0.35">
      <c r="A24" s="29" t="s">
        <v>0</v>
      </c>
      <c r="B24" s="136">
        <v>71488</v>
      </c>
      <c r="C24" s="81">
        <v>-2467</v>
      </c>
      <c r="D24" s="80">
        <v>98426</v>
      </c>
      <c r="E24" s="80">
        <v>88179</v>
      </c>
      <c r="F24" s="146">
        <v>178592</v>
      </c>
      <c r="G24" s="67">
        <v>142327</v>
      </c>
      <c r="H24" s="67">
        <v>84237</v>
      </c>
      <c r="I24" s="67">
        <v>72503</v>
      </c>
      <c r="J24" s="67">
        <v>98691</v>
      </c>
      <c r="K24" s="67">
        <v>144483</v>
      </c>
      <c r="M24" s="19"/>
      <c r="N24" s="19"/>
      <c r="Q24" s="23"/>
      <c r="R24" s="23"/>
    </row>
    <row r="25" spans="1:18" x14ac:dyDescent="0.35">
      <c r="A25" s="29" t="s">
        <v>1</v>
      </c>
      <c r="B25" s="136">
        <v>127314</v>
      </c>
      <c r="C25" s="81">
        <v>52787</v>
      </c>
      <c r="D25" s="80">
        <v>167135</v>
      </c>
      <c r="E25" s="80">
        <v>143574</v>
      </c>
      <c r="F25" s="146">
        <v>233277</v>
      </c>
      <c r="G25" s="67">
        <v>198124</v>
      </c>
      <c r="H25" s="67">
        <v>141311</v>
      </c>
      <c r="I25" s="8">
        <v>117492</v>
      </c>
      <c r="J25" s="8">
        <v>125637</v>
      </c>
      <c r="K25" s="8">
        <v>167182</v>
      </c>
      <c r="M25" s="19"/>
      <c r="N25" s="19"/>
      <c r="Q25" s="23"/>
      <c r="R25" s="23"/>
    </row>
    <row r="26" spans="1:18" x14ac:dyDescent="0.35">
      <c r="A26" s="29" t="s">
        <v>78</v>
      </c>
      <c r="B26" s="46">
        <v>0.35</v>
      </c>
      <c r="C26" s="46">
        <v>0.3</v>
      </c>
      <c r="D26" s="59">
        <v>0.31769999999999998</v>
      </c>
      <c r="E26" s="59">
        <v>0.3241</v>
      </c>
      <c r="F26" s="88">
        <v>0.40939999999999999</v>
      </c>
      <c r="G26" s="87">
        <v>0.40889999999999999</v>
      </c>
      <c r="H26" s="87">
        <v>0.35980000000000001</v>
      </c>
      <c r="I26" s="87">
        <v>0.33460000000000001</v>
      </c>
      <c r="J26" s="87">
        <v>0.3619</v>
      </c>
      <c r="K26" s="9">
        <v>0.39200000000000002</v>
      </c>
    </row>
    <row r="27" spans="1:18" x14ac:dyDescent="0.35">
      <c r="A27" s="29" t="s">
        <v>79</v>
      </c>
      <c r="B27" s="46">
        <v>4.4999999999999998E-2</v>
      </c>
      <c r="C27" s="46">
        <v>-5.8999999999999997E-2</v>
      </c>
      <c r="D27" s="59">
        <v>5.4800000000000001E-2</v>
      </c>
      <c r="E27" s="59">
        <v>7.0300000000000001E-2</v>
      </c>
      <c r="F27" s="88">
        <v>8.3500000000000005E-2</v>
      </c>
      <c r="G27" s="87">
        <v>4.2999999999999997E-2</v>
      </c>
      <c r="H27" s="87">
        <v>3.7999999999999999E-2</v>
      </c>
      <c r="I27" s="9">
        <v>0.13200000000000001</v>
      </c>
      <c r="J27" s="9">
        <v>7.0999999999999994E-2</v>
      </c>
      <c r="K27" s="9">
        <v>9.6000000000000002E-2</v>
      </c>
    </row>
    <row r="28" spans="1:18" x14ac:dyDescent="0.35">
      <c r="A28" s="29" t="s">
        <v>80</v>
      </c>
      <c r="B28" s="46">
        <v>5.3999999999999999E-2</v>
      </c>
      <c r="C28" s="46">
        <v>-6.7000000000000004E-2</v>
      </c>
      <c r="D28" s="59">
        <v>9.9599999999999994E-2</v>
      </c>
      <c r="E28" s="59">
        <v>0.1046</v>
      </c>
      <c r="F28" s="88">
        <v>0.14000000000000001</v>
      </c>
      <c r="G28" s="87">
        <v>6.2E-2</v>
      </c>
      <c r="H28" s="87">
        <v>5.8000000000000003E-2</v>
      </c>
      <c r="I28" s="9">
        <v>0.19800000000000001</v>
      </c>
      <c r="J28" s="9">
        <v>0.122</v>
      </c>
      <c r="K28" s="9">
        <v>0.191</v>
      </c>
    </row>
    <row r="29" spans="1:18" x14ac:dyDescent="0.35">
      <c r="A29" s="29" t="s">
        <v>81</v>
      </c>
      <c r="B29" s="46">
        <v>3.4000000000000002E-2</v>
      </c>
      <c r="C29" s="46">
        <v>-4.2000000000000003E-2</v>
      </c>
      <c r="D29" s="59">
        <v>5.8599999999999999E-2</v>
      </c>
      <c r="E29" s="59">
        <v>6.0449999999999997E-2</v>
      </c>
      <c r="F29" s="88">
        <v>7.6999999999999999E-2</v>
      </c>
      <c r="G29" s="87">
        <v>3.4000000000000002E-2</v>
      </c>
      <c r="H29" s="87">
        <v>2.9000000000000001E-2</v>
      </c>
      <c r="I29" s="9">
        <v>8.7999999999999995E-2</v>
      </c>
      <c r="J29" s="9">
        <v>5.1999999999999998E-2</v>
      </c>
      <c r="K29" s="9">
        <v>8.8999999999999996E-2</v>
      </c>
    </row>
    <row r="30" spans="1:18" x14ac:dyDescent="0.35">
      <c r="C30" s="57" t="s">
        <v>42</v>
      </c>
    </row>
    <row r="31" spans="1:18" ht="57.75" customHeight="1" x14ac:dyDescent="0.35">
      <c r="A31" s="256" t="s">
        <v>88</v>
      </c>
      <c r="B31" s="256"/>
      <c r="C31" s="256"/>
      <c r="D31" s="256"/>
      <c r="E31" s="256"/>
      <c r="F31" s="256"/>
      <c r="G31" s="256"/>
      <c r="H31" s="256"/>
      <c r="I31" s="256"/>
      <c r="J31" s="256"/>
      <c r="K31" s="256"/>
    </row>
  </sheetData>
  <mergeCells count="1">
    <mergeCell ref="A31:K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16C4-96E4-4DEF-808A-D620B3181392}">
  <dimension ref="A1:H19"/>
  <sheetViews>
    <sheetView workbookViewId="0">
      <selection activeCell="P25" sqref="P25"/>
    </sheetView>
  </sheetViews>
  <sheetFormatPr defaultRowHeight="14.5" x14ac:dyDescent="0.35"/>
  <sheetData>
    <row r="1" spans="1:8" x14ac:dyDescent="0.35">
      <c r="A1" s="29" t="s">
        <v>18</v>
      </c>
      <c r="B1" s="29" t="s">
        <v>20</v>
      </c>
      <c r="D1" s="25" t="s">
        <v>18</v>
      </c>
      <c r="E1" s="25" t="s">
        <v>20</v>
      </c>
      <c r="G1" s="32" t="s">
        <v>18</v>
      </c>
      <c r="H1" s="32" t="s">
        <v>19</v>
      </c>
    </row>
    <row r="2" spans="1:8" x14ac:dyDescent="0.35">
      <c r="A2" s="31">
        <v>20190131</v>
      </c>
      <c r="B2" s="31">
        <v>4.2801999999999998</v>
      </c>
      <c r="D2" s="26">
        <v>20200131</v>
      </c>
      <c r="E2" s="27">
        <v>4.3010000000000002</v>
      </c>
      <c r="G2" s="33">
        <v>44225</v>
      </c>
      <c r="H2" s="34">
        <v>4.5385</v>
      </c>
    </row>
    <row r="3" spans="1:8" x14ac:dyDescent="0.35">
      <c r="A3" s="31">
        <v>20190228</v>
      </c>
      <c r="B3" s="31">
        <v>4.3120000000000003</v>
      </c>
      <c r="D3" s="26">
        <v>20200228</v>
      </c>
      <c r="E3" s="27">
        <v>4.3354999999999997</v>
      </c>
      <c r="G3" s="33">
        <v>44253</v>
      </c>
      <c r="H3" s="34">
        <v>4.5175000000000001</v>
      </c>
    </row>
    <row r="4" spans="1:8" x14ac:dyDescent="0.35">
      <c r="A4" s="31">
        <v>20190329</v>
      </c>
      <c r="B4" s="31">
        <v>4.3013000000000003</v>
      </c>
      <c r="D4" s="26">
        <v>20200331</v>
      </c>
      <c r="E4" s="27">
        <v>4.5522999999999998</v>
      </c>
      <c r="G4" s="33">
        <v>44286</v>
      </c>
      <c r="H4" s="34">
        <v>4.6603000000000003</v>
      </c>
    </row>
    <row r="5" spans="1:8" x14ac:dyDescent="0.35">
      <c r="A5" s="31">
        <v>20190430</v>
      </c>
      <c r="B5" s="31">
        <v>4.2911000000000001</v>
      </c>
      <c r="D5" s="26">
        <v>20200430</v>
      </c>
      <c r="E5" s="27">
        <v>4.5423999999999998</v>
      </c>
      <c r="G5" s="33">
        <v>44316</v>
      </c>
      <c r="H5" s="34">
        <v>4.5654000000000003</v>
      </c>
    </row>
    <row r="6" spans="1:8" x14ac:dyDescent="0.35">
      <c r="A6" s="31">
        <v>20190531</v>
      </c>
      <c r="B6" s="31">
        <v>4.2915999999999999</v>
      </c>
      <c r="D6" s="26">
        <v>20200529</v>
      </c>
      <c r="E6" s="27">
        <v>4.4503000000000004</v>
      </c>
      <c r="G6" s="33">
        <v>44347</v>
      </c>
      <c r="H6" s="34">
        <v>4.4805000000000001</v>
      </c>
    </row>
    <row r="7" spans="1:8" x14ac:dyDescent="0.35">
      <c r="A7" s="31">
        <v>20190628</v>
      </c>
      <c r="B7" s="31">
        <v>4.2519999999999998</v>
      </c>
      <c r="D7" s="26">
        <v>20200630</v>
      </c>
      <c r="E7" s="27">
        <v>4.4660000000000002</v>
      </c>
      <c r="G7" s="33">
        <v>44377</v>
      </c>
      <c r="H7" s="34">
        <v>4.5208000000000004</v>
      </c>
    </row>
    <row r="8" spans="1:8" x14ac:dyDescent="0.35">
      <c r="A8" s="31">
        <v>20190731</v>
      </c>
      <c r="B8" s="31">
        <v>4.2911000000000001</v>
      </c>
      <c r="D8" s="26">
        <v>20200730</v>
      </c>
      <c r="E8" s="27">
        <v>4.4089999999999998</v>
      </c>
      <c r="G8" s="33">
        <v>44407</v>
      </c>
      <c r="H8" s="34">
        <v>4.5731000000000002</v>
      </c>
    </row>
    <row r="9" spans="1:8" x14ac:dyDescent="0.35">
      <c r="A9" s="31">
        <v>20190830</v>
      </c>
      <c r="B9" s="31">
        <v>4.3844000000000003</v>
      </c>
      <c r="D9" s="26">
        <v>20200831</v>
      </c>
      <c r="E9" s="27">
        <v>4.3968999999999996</v>
      </c>
      <c r="G9" s="33">
        <v>44439</v>
      </c>
      <c r="H9" s="34">
        <v>4.5373999999999999</v>
      </c>
    </row>
    <row r="10" spans="1:8" x14ac:dyDescent="0.35">
      <c r="A10" s="31">
        <v>20190930</v>
      </c>
      <c r="B10" s="31">
        <v>4.3735999999999997</v>
      </c>
      <c r="D10" s="26">
        <v>20200930</v>
      </c>
      <c r="E10" s="26">
        <v>4.5267999999999997</v>
      </c>
      <c r="G10" s="33">
        <v>44469</v>
      </c>
      <c r="H10" s="34">
        <v>4.6329000000000002</v>
      </c>
    </row>
    <row r="11" spans="1:8" x14ac:dyDescent="0.35">
      <c r="A11" s="31">
        <v>20191031</v>
      </c>
      <c r="B11" s="31">
        <v>4.2617000000000003</v>
      </c>
      <c r="D11" s="26">
        <v>20201030</v>
      </c>
      <c r="E11" s="26">
        <v>4.6188000000000002</v>
      </c>
      <c r="G11" s="31">
        <v>20201030</v>
      </c>
      <c r="H11" s="29"/>
    </row>
    <row r="12" spans="1:8" x14ac:dyDescent="0.35">
      <c r="A12" s="31">
        <v>20191129</v>
      </c>
      <c r="B12" s="31">
        <v>4.3235999999999999</v>
      </c>
      <c r="D12" s="26">
        <v>20201130</v>
      </c>
      <c r="E12" s="26">
        <v>4.4779</v>
      </c>
      <c r="G12" s="31">
        <v>20201130</v>
      </c>
      <c r="H12" s="29"/>
    </row>
    <row r="13" spans="1:8" x14ac:dyDescent="0.35">
      <c r="A13" s="31">
        <v>20191231</v>
      </c>
      <c r="B13" s="31">
        <v>4.2584999999999997</v>
      </c>
      <c r="D13" s="26">
        <v>20201231</v>
      </c>
      <c r="E13" s="28">
        <v>4.6147999999999998</v>
      </c>
      <c r="G13" s="31">
        <v>20201231</v>
      </c>
      <c r="H13" s="29"/>
    </row>
    <row r="16" spans="1:8" x14ac:dyDescent="0.35">
      <c r="B16" s="30"/>
      <c r="E16" s="30"/>
      <c r="H16" s="30"/>
    </row>
    <row r="17" spans="2:8" x14ac:dyDescent="0.35">
      <c r="B17" s="30"/>
      <c r="E17" s="30"/>
      <c r="H17" s="30"/>
    </row>
    <row r="18" spans="2:8" x14ac:dyDescent="0.35">
      <c r="B18" s="30"/>
      <c r="E18" s="30"/>
      <c r="H18" s="30"/>
    </row>
    <row r="19" spans="2:8" x14ac:dyDescent="0.35">
      <c r="B19" s="30"/>
      <c r="E19" s="30"/>
      <c r="H19"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E5EAC5A0608E4C87A89C08E40EDB24" ma:contentTypeVersion="14" ma:contentTypeDescription="Create a new document." ma:contentTypeScope="" ma:versionID="a363dceb02d01f03bd93c04f7224c3de">
  <xsd:schema xmlns:xsd="http://www.w3.org/2001/XMLSchema" xmlns:xs="http://www.w3.org/2001/XMLSchema" xmlns:p="http://schemas.microsoft.com/office/2006/metadata/properties" xmlns:ns3="eeb84d59-e8a5-4202-ac3f-2d75e9d1a285" xmlns:ns4="b31149d0-c8bc-4c18-a9cc-192e8924a58c" targetNamespace="http://schemas.microsoft.com/office/2006/metadata/properties" ma:root="true" ma:fieldsID="a3ce04e066264629e636d85f6281e345" ns3:_="" ns4:_="">
    <xsd:import namespace="eeb84d59-e8a5-4202-ac3f-2d75e9d1a285"/>
    <xsd:import namespace="b31149d0-c8bc-4c18-a9cc-192e8924a5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84d59-e8a5-4202-ac3f-2d75e9d1a2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1149d0-c8bc-4c18-a9cc-192e8924a5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A506E-0361-43D9-A0CE-BA59730CDE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B32C8E-724C-43EB-8252-B0D718D92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84d59-e8a5-4202-ac3f-2d75e9d1a285"/>
    <ds:schemaRef ds:uri="b31149d0-c8bc-4c18-a9cc-192e8924a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F767D-36F7-494E-AA00-5279F434BF6C}">
  <ds:schemaRefs>
    <ds:schemaRef ds:uri="http://schemas.microsoft.com/sharepoint/v3/contenttype/forms"/>
  </ds:schemaRefs>
</ds:datastoreItem>
</file>

<file path=docMetadata/LabelInfo.xml><?xml version="1.0" encoding="utf-8"?>
<clbl:labelList xmlns:clbl="http://schemas.microsoft.com/office/2020/mipLabelMetadata">
  <clbl:label id="{de4de716-80dd-43e2-9c04-e26870a8ccaa}" enabled="0" method="" siteId="{de4de716-80dd-43e2-9c04-e26870a8cc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Raport kwartalny EUR</vt:lpstr>
      <vt:lpstr>Raport kwartalny PLN</vt:lpstr>
      <vt:lpstr>Raport półroczny EUR</vt:lpstr>
      <vt:lpstr>Raport półroczny PLN</vt:lpstr>
      <vt:lpstr>Raport roczny EUR</vt:lpstr>
      <vt:lpstr>Raport roczny PLN</vt:lpstr>
      <vt:lpstr>kursy walut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Ożarowska</dc:creator>
  <cp:lastModifiedBy>Katarzyna Ożarowska</cp:lastModifiedBy>
  <dcterms:created xsi:type="dcterms:W3CDTF">2021-11-22T09:08:44Z</dcterms:created>
  <dcterms:modified xsi:type="dcterms:W3CDTF">2026-01-08T09:14:56Z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0x01010061E5EAC5A0608E4C87A89C08E40EDB24</vt:lpwstr>
  </property>
</Properties>
</file>